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3" activeTab="6"/>
  </bookViews>
  <sheets>
    <sheet name="学科教学（数学） " sheetId="1" r:id="rId1"/>
    <sheet name="学科教学（化学）  " sheetId="2" r:id="rId2"/>
    <sheet name="学科教学（语文）  " sheetId="3" r:id="rId3"/>
    <sheet name="学科教学（英语）  " sheetId="4" r:id="rId4"/>
    <sheet name="学科教学（物理）  " sheetId="5" r:id="rId5"/>
    <sheet name="学科教学（思政）  " sheetId="6" r:id="rId6"/>
    <sheet name="小学教育" sheetId="7" r:id="rId7"/>
  </sheets>
  <definedNames/>
  <calcPr fullCalcOnLoad="1"/>
</workbook>
</file>

<file path=xl/sharedStrings.xml><?xml version="1.0" encoding="utf-8"?>
<sst xmlns="http://schemas.openxmlformats.org/spreadsheetml/2006/main" count="304" uniqueCount="124">
  <si>
    <t>2016年宁夏师范学院教育硕士专业学位研究生成绩汇总表
学科教学（数学）</t>
  </si>
  <si>
    <t>序</t>
  </si>
  <si>
    <t>准考证号</t>
  </si>
  <si>
    <t>姓名</t>
  </si>
  <si>
    <t>初试成绩</t>
  </si>
  <si>
    <t>初试成绩*70%</t>
  </si>
  <si>
    <t>复试成绩单项</t>
  </si>
  <si>
    <t>复试
成绩</t>
  </si>
  <si>
    <t>复试成绩*30%</t>
  </si>
  <si>
    <t>总成绩</t>
  </si>
  <si>
    <t>备注</t>
  </si>
  <si>
    <t>笔试
成绩</t>
  </si>
  <si>
    <t>笔试成绩*60%</t>
  </si>
  <si>
    <t>面试
成绩</t>
  </si>
  <si>
    <r>
      <t>面试成绩*</t>
    </r>
    <r>
      <rPr>
        <sz val="12"/>
        <rFont val="宋体"/>
        <family val="0"/>
      </rPr>
      <t>3</t>
    </r>
    <r>
      <rPr>
        <sz val="12"/>
        <rFont val="宋体"/>
        <family val="0"/>
      </rPr>
      <t>0%</t>
    </r>
  </si>
  <si>
    <t>听力
成绩</t>
  </si>
  <si>
    <r>
      <t>听力成绩*</t>
    </r>
    <r>
      <rPr>
        <sz val="12"/>
        <rFont val="宋体"/>
        <family val="0"/>
      </rPr>
      <t>5</t>
    </r>
    <r>
      <rPr>
        <sz val="12"/>
        <rFont val="宋体"/>
        <family val="0"/>
      </rPr>
      <t>%</t>
    </r>
  </si>
  <si>
    <t>口试
成绩</t>
  </si>
  <si>
    <r>
      <t>口试成绩*</t>
    </r>
    <r>
      <rPr>
        <sz val="12"/>
        <rFont val="宋体"/>
        <family val="0"/>
      </rPr>
      <t>5</t>
    </r>
    <r>
      <rPr>
        <sz val="12"/>
        <rFont val="宋体"/>
        <family val="0"/>
      </rPr>
      <t>%</t>
    </r>
  </si>
  <si>
    <t>107536045104003</t>
  </si>
  <si>
    <t>周洪波</t>
  </si>
  <si>
    <t>第一志愿</t>
  </si>
  <si>
    <t>102326451040966</t>
  </si>
  <si>
    <t>孙 霆</t>
  </si>
  <si>
    <t>105116111446036</t>
  </si>
  <si>
    <t>李 琳</t>
  </si>
  <si>
    <t>101186050100675</t>
  </si>
  <si>
    <t>王午梅</t>
  </si>
  <si>
    <t>备注：成绩保留小数点两位小数。</t>
  </si>
  <si>
    <t>2016年宁夏师范学院教育硕士专业学位研究生成绩汇总表
学科教学（化学）</t>
  </si>
  <si>
    <t>107496000000706</t>
  </si>
  <si>
    <t>吴芳</t>
  </si>
  <si>
    <t>105426431807726</t>
  </si>
  <si>
    <t>朱优旗</t>
  </si>
  <si>
    <t>2016年宁夏师范学院教育硕士专业学位研究生成绩汇总表
学科教学（语文）</t>
  </si>
  <si>
    <t>口试成绩*5%</t>
  </si>
  <si>
    <t>107536045103005</t>
  </si>
  <si>
    <t>潘宜峰</t>
  </si>
  <si>
    <t>101666000000729</t>
  </si>
  <si>
    <t>王鸿军</t>
  </si>
  <si>
    <t>102336045103004</t>
  </si>
  <si>
    <t>王博</t>
  </si>
  <si>
    <t>103706210000776</t>
  </si>
  <si>
    <t>邓珊珊</t>
  </si>
  <si>
    <t>103206210601258</t>
  </si>
  <si>
    <t>李正</t>
  </si>
  <si>
    <t>103964210071139</t>
  </si>
  <si>
    <t>喻雪梅</t>
  </si>
  <si>
    <t>107186640112386</t>
  </si>
  <si>
    <t>陈亚琼</t>
  </si>
  <si>
    <t>103946210071128</t>
  </si>
  <si>
    <t>王云云</t>
  </si>
  <si>
    <t>104796001375035</t>
  </si>
  <si>
    <t>李婧玮</t>
  </si>
  <si>
    <t>107216091719110</t>
  </si>
  <si>
    <t>钮小洋</t>
  </si>
  <si>
    <t>2016年宁夏师范学院教育硕士专业学位研究生成绩汇总表
学科教学（英语）</t>
  </si>
  <si>
    <t>107536045108009</t>
  </si>
  <si>
    <t>钟友泉</t>
  </si>
  <si>
    <t>107536045108001</t>
  </si>
  <si>
    <t>范艳芳</t>
  </si>
  <si>
    <t>107536045108005</t>
  </si>
  <si>
    <t>杨锐</t>
  </si>
  <si>
    <t>第一志愿（回族）</t>
  </si>
  <si>
    <t>107536045108006</t>
  </si>
  <si>
    <t>郭佳璠</t>
  </si>
  <si>
    <t>105746000006989</t>
  </si>
  <si>
    <t>路盼盼</t>
  </si>
  <si>
    <t>107366620902926</t>
  </si>
  <si>
    <t>石文静</t>
  </si>
  <si>
    <t>104756045108164</t>
  </si>
  <si>
    <t>唐倩</t>
  </si>
  <si>
    <t>107246161250232</t>
  </si>
  <si>
    <t>靳少莎</t>
  </si>
  <si>
    <t>104756045108029</t>
  </si>
  <si>
    <t>杜一文</t>
  </si>
  <si>
    <t>2016年宁夏师范学院教育硕士专业学位研究生成绩汇总表
学科教学（物理）</t>
  </si>
  <si>
    <t>107536045105001</t>
  </si>
  <si>
    <t>杨洋</t>
  </si>
  <si>
    <t>第一志愿
(回族)</t>
  </si>
  <si>
    <t>107186612201635</t>
  </si>
  <si>
    <t>王卫国</t>
  </si>
  <si>
    <t>102316045105032</t>
  </si>
  <si>
    <t>杨涛</t>
  </si>
  <si>
    <t>2016年宁夏师范学院教育硕士专业学位研究生成绩汇总表
学科教学（思政）</t>
  </si>
  <si>
    <t>107206161410015</t>
  </si>
  <si>
    <t>李兴菊</t>
  </si>
  <si>
    <t>缺考</t>
  </si>
  <si>
    <t>107206137093011</t>
  </si>
  <si>
    <t>任翊鸣</t>
  </si>
  <si>
    <t>102226045102005</t>
  </si>
  <si>
    <t>焦露</t>
  </si>
  <si>
    <t>105426431507037</t>
  </si>
  <si>
    <t>姚新武</t>
  </si>
  <si>
    <t>101186050100613</t>
  </si>
  <si>
    <t>高学丽</t>
  </si>
  <si>
    <t xml:space="preserve">2016年教育硕士专业学位研究生拟录取名单 </t>
  </si>
  <si>
    <t>学科方向</t>
  </si>
  <si>
    <t>学科教学（语文）</t>
  </si>
  <si>
    <t>王 博</t>
  </si>
  <si>
    <t>李 正</t>
  </si>
  <si>
    <t>学科教学（数学）</t>
  </si>
  <si>
    <t>104036040106029</t>
  </si>
  <si>
    <t>韩沙沙</t>
  </si>
  <si>
    <t>学科教学（英语）</t>
  </si>
  <si>
    <t>杨 锐</t>
  </si>
  <si>
    <t>回族</t>
  </si>
  <si>
    <t>唐 倩</t>
  </si>
  <si>
    <t>杨 洋</t>
  </si>
  <si>
    <t>学科教学（物理）</t>
  </si>
  <si>
    <t>杨 涛</t>
  </si>
  <si>
    <t>学科教学（化学）</t>
  </si>
  <si>
    <t>学科教学（思政）</t>
  </si>
  <si>
    <t>焦 露</t>
  </si>
  <si>
    <t>104466700000903</t>
  </si>
  <si>
    <t>石兴慧</t>
  </si>
  <si>
    <t>小学教育</t>
  </si>
  <si>
    <t>106366045115030</t>
  </si>
  <si>
    <t>郭 敏</t>
  </si>
  <si>
    <t>102006210100696</t>
  </si>
  <si>
    <t>武晶晶</t>
  </si>
  <si>
    <t>114176045115050</t>
  </si>
  <si>
    <t>张 燕</t>
  </si>
  <si>
    <t>宁夏师范学院研究生处
2016年4月27日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</si>
</sst>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  <numFmt numFmtId="179" formatCode="0.0_);[Red]\(0.0\)"/>
    <numFmt numFmtId="180" formatCode="0.0_ "/>
  </numFmts>
  <fonts count="27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1" fillId="0" borderId="3" applyNumberFormat="0" applyFill="0" applyAlignment="0" applyProtection="0"/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0" fontId="11" fillId="3" borderId="0" applyNumberFormat="0" applyBorder="0" applyAlignment="0" applyProtection="0"/>
    <xf numFmtId="0" fontId="25" fillId="2" borderId="5" applyNumberFormat="0" applyAlignment="0" applyProtection="0"/>
    <xf numFmtId="0" fontId="10" fillId="2" borderId="1" applyNumberFormat="0" applyAlignment="0" applyProtection="0"/>
    <xf numFmtId="0" fontId="23" fillId="8" borderId="6" applyNumberFormat="0" applyAlignment="0" applyProtection="0"/>
    <xf numFmtId="0" fontId="5" fillId="9" borderId="0" applyNumberFormat="0" applyBorder="0" applyAlignment="0" applyProtection="0"/>
    <xf numFmtId="0" fontId="11" fillId="10" borderId="0" applyNumberFormat="0" applyBorder="0" applyAlignment="0" applyProtection="0"/>
    <xf numFmtId="0" fontId="16" fillId="0" borderId="7" applyNumberFormat="0" applyFill="0" applyAlignment="0" applyProtection="0"/>
    <xf numFmtId="0" fontId="15" fillId="0" borderId="8" applyNumberFormat="0" applyFill="0" applyAlignment="0" applyProtection="0"/>
    <xf numFmtId="0" fontId="26" fillId="9" borderId="0" applyNumberFormat="0" applyBorder="0" applyAlignment="0" applyProtection="0"/>
    <xf numFmtId="0" fontId="9" fillId="11" borderId="0" applyNumberFormat="0" applyBorder="0" applyAlignment="0" applyProtection="0"/>
    <xf numFmtId="0" fontId="5" fillId="12" borderId="0" applyNumberFormat="0" applyBorder="0" applyAlignment="0" applyProtection="0"/>
    <xf numFmtId="0" fontId="1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1" fillId="16" borderId="0" applyNumberFormat="0" applyBorder="0" applyAlignment="0" applyProtection="0"/>
    <xf numFmtId="0" fontId="5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5" fillId="4" borderId="0" applyNumberFormat="0" applyBorder="0" applyAlignment="0" applyProtection="0"/>
    <xf numFmtId="0" fontId="11" fillId="4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left" vertical="center"/>
    </xf>
    <xf numFmtId="176" fontId="4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left" vertical="center"/>
    </xf>
    <xf numFmtId="0" fontId="4" fillId="0" borderId="9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178" fontId="4" fillId="0" borderId="9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left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177" fontId="4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179" fontId="4" fillId="0" borderId="9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177" fontId="0" fillId="0" borderId="13" xfId="0" applyNumberFormat="1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 wrapText="1"/>
    </xf>
    <xf numFmtId="177" fontId="4" fillId="0" borderId="18" xfId="0" applyNumberFormat="1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178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77" fontId="4" fillId="0" borderId="22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3" fillId="0" borderId="9" xfId="0" applyFont="1" applyBorder="1" applyAlignment="1" quotePrefix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workbookViewId="0" topLeftCell="A1">
      <selection activeCell="B4" sqref="B4:C7"/>
    </sheetView>
  </sheetViews>
  <sheetFormatPr defaultColWidth="9.00390625" defaultRowHeight="14.25"/>
  <cols>
    <col min="1" max="1" width="4.125" style="0" customWidth="1"/>
    <col min="2" max="2" width="14.125" style="0" customWidth="1"/>
    <col min="3" max="3" width="7.875" style="0" customWidth="1"/>
    <col min="4" max="4" width="5.25390625" style="0" customWidth="1"/>
    <col min="5" max="5" width="8.25390625" style="0" customWidth="1"/>
    <col min="6" max="6" width="5.00390625" style="0" customWidth="1"/>
    <col min="7" max="7" width="6.875" style="0" customWidth="1"/>
    <col min="8" max="8" width="7.375" style="0" customWidth="1"/>
    <col min="9" max="9" width="8.125" style="0" customWidth="1"/>
    <col min="10" max="10" width="6.375" style="0" customWidth="1"/>
    <col min="11" max="11" width="8.25390625" style="0" customWidth="1"/>
    <col min="13" max="14" width="9.125" style="0" bestFit="1" customWidth="1"/>
    <col min="15" max="15" width="7.125" style="0" customWidth="1"/>
    <col min="16" max="16" width="9.50390625" style="0" bestFit="1" customWidth="1"/>
  </cols>
  <sheetData>
    <row r="1" spans="1:16" ht="54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7" ht="27" customHeight="1">
      <c r="A2" s="19" t="s">
        <v>1</v>
      </c>
      <c r="B2" s="19" t="s">
        <v>2</v>
      </c>
      <c r="C2" s="19" t="s">
        <v>3</v>
      </c>
      <c r="D2" s="20" t="s">
        <v>4</v>
      </c>
      <c r="E2" s="21" t="s">
        <v>5</v>
      </c>
      <c r="F2" s="22" t="s">
        <v>6</v>
      </c>
      <c r="G2" s="22"/>
      <c r="H2" s="22"/>
      <c r="I2" s="22"/>
      <c r="J2" s="22"/>
      <c r="K2" s="22"/>
      <c r="L2" s="22"/>
      <c r="M2" s="22"/>
      <c r="N2" s="21" t="s">
        <v>7</v>
      </c>
      <c r="O2" s="21" t="s">
        <v>8</v>
      </c>
      <c r="P2" s="21" t="s">
        <v>9</v>
      </c>
      <c r="Q2" s="39" t="s">
        <v>10</v>
      </c>
    </row>
    <row r="3" spans="1:17" ht="28.5">
      <c r="A3" s="19"/>
      <c r="B3" s="19"/>
      <c r="C3" s="19"/>
      <c r="D3" s="23"/>
      <c r="E3" s="21"/>
      <c r="F3" s="21" t="s">
        <v>11</v>
      </c>
      <c r="G3" s="21" t="s">
        <v>12</v>
      </c>
      <c r="H3" s="21" t="s">
        <v>13</v>
      </c>
      <c r="I3" s="21" t="s">
        <v>14</v>
      </c>
      <c r="J3" s="21" t="s">
        <v>15</v>
      </c>
      <c r="K3" s="21" t="s">
        <v>16</v>
      </c>
      <c r="L3" s="21" t="s">
        <v>17</v>
      </c>
      <c r="M3" s="21" t="s">
        <v>18</v>
      </c>
      <c r="N3" s="21"/>
      <c r="O3" s="21"/>
      <c r="P3" s="21"/>
      <c r="Q3" s="40"/>
    </row>
    <row r="4" spans="1:17" ht="27.75" customHeight="1">
      <c r="A4" s="66"/>
      <c r="B4" s="67" t="s">
        <v>19</v>
      </c>
      <c r="C4" s="5" t="s">
        <v>20</v>
      </c>
      <c r="D4" s="5">
        <v>337</v>
      </c>
      <c r="E4" s="68">
        <f aca="true" t="shared" si="0" ref="E4:E7">D4*0.7</f>
        <v>235.89999999999998</v>
      </c>
      <c r="F4" s="27">
        <v>71</v>
      </c>
      <c r="G4" s="35">
        <f aca="true" t="shared" si="1" ref="G4:G7">F4*0.6</f>
        <v>42.6</v>
      </c>
      <c r="H4" s="26">
        <v>87</v>
      </c>
      <c r="I4" s="26">
        <f aca="true" t="shared" si="2" ref="I4:I7">H4*0.3</f>
        <v>26.099999999999998</v>
      </c>
      <c r="J4" s="27">
        <v>50</v>
      </c>
      <c r="K4" s="26">
        <v>2.5</v>
      </c>
      <c r="L4" s="26">
        <v>84</v>
      </c>
      <c r="M4" s="26">
        <f aca="true" t="shared" si="3" ref="M4:M7">L4*0.05</f>
        <v>4.2</v>
      </c>
      <c r="N4" s="36">
        <f aca="true" t="shared" si="4" ref="N4:N7">M4+K4+I4+G4</f>
        <v>75.4</v>
      </c>
      <c r="O4" s="26">
        <f aca="true" t="shared" si="5" ref="O4:O7">N4*0.3</f>
        <v>22.62</v>
      </c>
      <c r="P4" s="26">
        <f aca="true" t="shared" si="6" ref="P4:P7">O4+E4</f>
        <v>258.52</v>
      </c>
      <c r="Q4" s="41" t="s">
        <v>21</v>
      </c>
    </row>
    <row r="5" spans="1:17" ht="27.75" customHeight="1">
      <c r="A5" s="66">
        <v>1</v>
      </c>
      <c r="B5" s="32" t="s">
        <v>22</v>
      </c>
      <c r="C5" s="5" t="s">
        <v>23</v>
      </c>
      <c r="D5" s="5">
        <v>355</v>
      </c>
      <c r="E5" s="68">
        <f t="shared" si="0"/>
        <v>248.49999999999997</v>
      </c>
      <c r="F5" s="27">
        <v>70</v>
      </c>
      <c r="G5" s="35">
        <f t="shared" si="1"/>
        <v>42</v>
      </c>
      <c r="H5" s="26">
        <v>86</v>
      </c>
      <c r="I5" s="26">
        <f t="shared" si="2"/>
        <v>25.8</v>
      </c>
      <c r="J5" s="27">
        <v>10</v>
      </c>
      <c r="K5" s="26">
        <v>0.5</v>
      </c>
      <c r="L5" s="26">
        <v>80</v>
      </c>
      <c r="M5" s="26">
        <f t="shared" si="3"/>
        <v>4</v>
      </c>
      <c r="N5" s="36">
        <f t="shared" si="4"/>
        <v>72.3</v>
      </c>
      <c r="O5" s="26">
        <f t="shared" si="5"/>
        <v>21.689999999999998</v>
      </c>
      <c r="P5" s="26">
        <f t="shared" si="6"/>
        <v>270.18999999999994</v>
      </c>
      <c r="Q5" s="41"/>
    </row>
    <row r="6" spans="1:17" ht="27.75" customHeight="1">
      <c r="A6" s="69">
        <v>2</v>
      </c>
      <c r="B6" s="70" t="s">
        <v>24</v>
      </c>
      <c r="C6" s="71" t="s">
        <v>25</v>
      </c>
      <c r="D6" s="71">
        <v>316</v>
      </c>
      <c r="E6" s="68">
        <f t="shared" si="0"/>
        <v>221.2</v>
      </c>
      <c r="F6" s="72">
        <v>76</v>
      </c>
      <c r="G6" s="35">
        <f t="shared" si="1"/>
        <v>45.6</v>
      </c>
      <c r="H6" s="26">
        <v>86</v>
      </c>
      <c r="I6" s="26">
        <f t="shared" si="2"/>
        <v>25.8</v>
      </c>
      <c r="J6" s="27">
        <v>90</v>
      </c>
      <c r="K6" s="26">
        <v>4.5</v>
      </c>
      <c r="L6" s="26">
        <v>90</v>
      </c>
      <c r="M6" s="26">
        <f t="shared" si="3"/>
        <v>4.5</v>
      </c>
      <c r="N6" s="36">
        <f t="shared" si="4"/>
        <v>80.4</v>
      </c>
      <c r="O6" s="26">
        <f t="shared" si="5"/>
        <v>24.12</v>
      </c>
      <c r="P6" s="26">
        <f t="shared" si="6"/>
        <v>245.32</v>
      </c>
      <c r="Q6" s="41"/>
    </row>
    <row r="7" spans="1:17" ht="27.75" customHeight="1">
      <c r="A7" s="73">
        <v>3</v>
      </c>
      <c r="B7" s="24" t="s">
        <v>26</v>
      </c>
      <c r="C7" s="8" t="s">
        <v>27</v>
      </c>
      <c r="D7" s="25">
        <v>314</v>
      </c>
      <c r="E7" s="26">
        <f t="shared" si="0"/>
        <v>219.79999999999998</v>
      </c>
      <c r="F7" s="27">
        <v>84</v>
      </c>
      <c r="G7" s="35">
        <f t="shared" si="1"/>
        <v>50.4</v>
      </c>
      <c r="H7" s="26">
        <v>88</v>
      </c>
      <c r="I7" s="26">
        <f t="shared" si="2"/>
        <v>26.4</v>
      </c>
      <c r="J7" s="27">
        <v>50</v>
      </c>
      <c r="K7" s="26">
        <v>2.5</v>
      </c>
      <c r="L7" s="26">
        <v>85</v>
      </c>
      <c r="M7" s="26">
        <f t="shared" si="3"/>
        <v>4.25</v>
      </c>
      <c r="N7" s="36">
        <f t="shared" si="4"/>
        <v>83.55</v>
      </c>
      <c r="O7" s="26">
        <f t="shared" si="5"/>
        <v>25.064999999999998</v>
      </c>
      <c r="P7" s="26">
        <f t="shared" si="6"/>
        <v>244.86499999999998</v>
      </c>
      <c r="Q7" s="41"/>
    </row>
    <row r="8" ht="14.25">
      <c r="A8" t="s">
        <v>28</v>
      </c>
    </row>
  </sheetData>
  <sheetProtection/>
  <mergeCells count="11">
    <mergeCell ref="A1:P1"/>
    <mergeCell ref="F2:M2"/>
    <mergeCell ref="A2:A3"/>
    <mergeCell ref="B2:B3"/>
    <mergeCell ref="C2:C3"/>
    <mergeCell ref="D2:D3"/>
    <mergeCell ref="E2:E3"/>
    <mergeCell ref="N2:N3"/>
    <mergeCell ref="O2:O3"/>
    <mergeCell ref="P2:P3"/>
    <mergeCell ref="Q2:Q3"/>
  </mergeCells>
  <printOptions horizontalCentered="1"/>
  <pageMargins left="0.24" right="0.16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B5" sqref="B5:C5"/>
    </sheetView>
  </sheetViews>
  <sheetFormatPr defaultColWidth="9.00390625" defaultRowHeight="14.25"/>
  <cols>
    <col min="1" max="1" width="4.125" style="0" customWidth="1"/>
    <col min="2" max="2" width="14.625" style="0" customWidth="1"/>
    <col min="3" max="3" width="6.875" style="0" customWidth="1"/>
    <col min="4" max="4" width="5.25390625" style="0" customWidth="1"/>
    <col min="5" max="5" width="7.75390625" style="0" customWidth="1"/>
    <col min="6" max="6" width="5.125" style="0" customWidth="1"/>
    <col min="7" max="7" width="7.125" style="0" customWidth="1"/>
    <col min="8" max="8" width="7.625" style="0" customWidth="1"/>
    <col min="9" max="9" width="7.375" style="0" customWidth="1"/>
    <col min="10" max="10" width="6.625" style="0" customWidth="1"/>
    <col min="11" max="11" width="7.125" style="0" customWidth="1"/>
    <col min="12" max="12" width="6.875" style="0" customWidth="1"/>
    <col min="13" max="13" width="8.00390625" style="0" customWidth="1"/>
    <col min="14" max="14" width="7.25390625" style="0" customWidth="1"/>
    <col min="15" max="15" width="7.375" style="0" customWidth="1"/>
  </cols>
  <sheetData>
    <row r="1" spans="1:16" ht="54" customHeight="1">
      <c r="A1" s="17" t="s">
        <v>29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27" customHeight="1">
      <c r="A2" s="19" t="s">
        <v>1</v>
      </c>
      <c r="B2" s="19" t="s">
        <v>2</v>
      </c>
      <c r="C2" s="19" t="s">
        <v>3</v>
      </c>
      <c r="D2" s="20" t="s">
        <v>4</v>
      </c>
      <c r="E2" s="21" t="s">
        <v>5</v>
      </c>
      <c r="F2" s="22" t="s">
        <v>6</v>
      </c>
      <c r="G2" s="22"/>
      <c r="H2" s="22"/>
      <c r="I2" s="22"/>
      <c r="J2" s="22"/>
      <c r="K2" s="22"/>
      <c r="L2" s="22"/>
      <c r="M2" s="22"/>
      <c r="N2" s="21" t="s">
        <v>7</v>
      </c>
      <c r="O2" s="21" t="s">
        <v>8</v>
      </c>
      <c r="P2" s="21" t="s">
        <v>9</v>
      </c>
    </row>
    <row r="3" spans="1:16" ht="28.5">
      <c r="A3" s="19"/>
      <c r="B3" s="19"/>
      <c r="C3" s="19"/>
      <c r="D3" s="23"/>
      <c r="E3" s="21"/>
      <c r="F3" s="21" t="s">
        <v>11</v>
      </c>
      <c r="G3" s="21" t="s">
        <v>12</v>
      </c>
      <c r="H3" s="21" t="s">
        <v>13</v>
      </c>
      <c r="I3" s="21" t="s">
        <v>14</v>
      </c>
      <c r="J3" s="21" t="s">
        <v>15</v>
      </c>
      <c r="K3" s="21" t="s">
        <v>16</v>
      </c>
      <c r="L3" s="21" t="s">
        <v>17</v>
      </c>
      <c r="M3" s="21" t="s">
        <v>18</v>
      </c>
      <c r="N3" s="21"/>
      <c r="O3" s="21"/>
      <c r="P3" s="21"/>
    </row>
    <row r="4" spans="1:16" s="62" customFormat="1" ht="27.75" customHeight="1">
      <c r="A4" s="5">
        <v>1</v>
      </c>
      <c r="B4" s="37" t="s">
        <v>30</v>
      </c>
      <c r="C4" s="5" t="s">
        <v>31</v>
      </c>
      <c r="D4" s="63">
        <v>338</v>
      </c>
      <c r="E4" s="26">
        <f>D4*0.7</f>
        <v>236.6</v>
      </c>
      <c r="F4" s="27">
        <v>65</v>
      </c>
      <c r="G4" s="26">
        <f>F4*0.6</f>
        <v>39</v>
      </c>
      <c r="H4" s="26">
        <v>89.33</v>
      </c>
      <c r="I4" s="26">
        <f>H4*0.3</f>
        <v>26.799</v>
      </c>
      <c r="J4" s="26">
        <v>30</v>
      </c>
      <c r="K4" s="26">
        <f>J4*0.05</f>
        <v>1.5</v>
      </c>
      <c r="L4" s="26">
        <v>88.5</v>
      </c>
      <c r="M4" s="26">
        <f>L4*0.05</f>
        <v>4.425</v>
      </c>
      <c r="N4" s="36">
        <f>M4+K4+I4+G4</f>
        <v>71.72399999999999</v>
      </c>
      <c r="O4" s="26">
        <f>N4*0.3</f>
        <v>21.517199999999995</v>
      </c>
      <c r="P4" s="26">
        <f>O4+E4</f>
        <v>258.11719999999997</v>
      </c>
    </row>
    <row r="5" spans="1:16" s="62" customFormat="1" ht="27.75" customHeight="1">
      <c r="A5" s="5">
        <v>2</v>
      </c>
      <c r="B5" s="24" t="s">
        <v>32</v>
      </c>
      <c r="C5" s="8" t="s">
        <v>33</v>
      </c>
      <c r="D5" s="25">
        <v>310</v>
      </c>
      <c r="E5" s="26">
        <f>D5*0.7</f>
        <v>217</v>
      </c>
      <c r="F5" s="27">
        <v>65</v>
      </c>
      <c r="G5" s="26">
        <f>F5*0.6</f>
        <v>39</v>
      </c>
      <c r="H5" s="26">
        <v>91.67</v>
      </c>
      <c r="I5" s="26">
        <f>H5*0.3</f>
        <v>27.501</v>
      </c>
      <c r="J5" s="26">
        <v>60</v>
      </c>
      <c r="K5" s="26">
        <f>J5*0.05</f>
        <v>3</v>
      </c>
      <c r="L5" s="26">
        <v>93.5</v>
      </c>
      <c r="M5" s="26">
        <f>L5*0.05</f>
        <v>4.675</v>
      </c>
      <c r="N5" s="36">
        <f>M5+K5+I5+G5</f>
        <v>74.176</v>
      </c>
      <c r="O5" s="26">
        <f>N5*0.3</f>
        <v>22.2528</v>
      </c>
      <c r="P5" s="26">
        <f>O5+E5</f>
        <v>239.2528</v>
      </c>
    </row>
    <row r="6" spans="1:16" s="62" customFormat="1" ht="27.75" customHeight="1">
      <c r="A6" s="5">
        <v>3</v>
      </c>
      <c r="B6" s="10"/>
      <c r="C6" s="8"/>
      <c r="D6" s="25"/>
      <c r="E6" s="26"/>
      <c r="F6" s="27"/>
      <c r="G6" s="60"/>
      <c r="H6" s="27"/>
      <c r="I6" s="60"/>
      <c r="J6" s="27"/>
      <c r="K6" s="26"/>
      <c r="L6" s="27"/>
      <c r="M6" s="26"/>
      <c r="N6" s="65"/>
      <c r="O6" s="60"/>
      <c r="P6" s="60"/>
    </row>
    <row r="7" spans="1:16" s="62" customFormat="1" ht="27.75" customHeight="1">
      <c r="A7" s="5">
        <v>4</v>
      </c>
      <c r="B7" s="64"/>
      <c r="C7" s="64"/>
      <c r="D7" s="64"/>
      <c r="E7" s="26"/>
      <c r="F7" s="27"/>
      <c r="G7" s="60"/>
      <c r="H7" s="27"/>
      <c r="I7" s="60"/>
      <c r="J7" s="27"/>
      <c r="K7" s="26"/>
      <c r="L7" s="27"/>
      <c r="M7" s="26"/>
      <c r="N7" s="65"/>
      <c r="O7" s="60"/>
      <c r="P7" s="60"/>
    </row>
    <row r="8" spans="1:16" s="62" customFormat="1" ht="27.75" customHeight="1">
      <c r="A8" s="5">
        <v>5</v>
      </c>
      <c r="B8" s="10"/>
      <c r="C8" s="8"/>
      <c r="D8" s="25"/>
      <c r="E8" s="26"/>
      <c r="F8" s="27"/>
      <c r="G8" s="60"/>
      <c r="H8" s="27"/>
      <c r="I8" s="60"/>
      <c r="J8" s="27"/>
      <c r="K8" s="26"/>
      <c r="L8" s="27"/>
      <c r="M8" s="26"/>
      <c r="N8" s="65"/>
      <c r="O8" s="60"/>
      <c r="P8" s="60"/>
    </row>
    <row r="9" spans="1:16" s="62" customFormat="1" ht="27.75" customHeight="1">
      <c r="A9" s="5">
        <v>6</v>
      </c>
      <c r="B9" s="10"/>
      <c r="C9" s="8"/>
      <c r="D9" s="25"/>
      <c r="E9" s="26"/>
      <c r="F9" s="27"/>
      <c r="G9" s="60"/>
      <c r="H9" s="27"/>
      <c r="I9" s="60"/>
      <c r="J9" s="27"/>
      <c r="K9" s="26"/>
      <c r="L9" s="27"/>
      <c r="M9" s="26"/>
      <c r="N9" s="65"/>
      <c r="O9" s="60"/>
      <c r="P9" s="60"/>
    </row>
    <row r="10" spans="1:16" s="62" customFormat="1" ht="27.75" customHeight="1">
      <c r="A10" s="5">
        <v>7</v>
      </c>
      <c r="B10" s="10"/>
      <c r="C10" s="8"/>
      <c r="D10" s="25"/>
      <c r="E10" s="26"/>
      <c r="F10" s="27"/>
      <c r="G10" s="60"/>
      <c r="H10" s="27"/>
      <c r="I10" s="60"/>
      <c r="J10" s="27"/>
      <c r="K10" s="26"/>
      <c r="L10" s="27"/>
      <c r="M10" s="26"/>
      <c r="N10" s="65"/>
      <c r="O10" s="60"/>
      <c r="P10" s="60"/>
    </row>
    <row r="11" spans="1:16" s="62" customFormat="1" ht="27.75" customHeight="1">
      <c r="A11" s="5">
        <v>8</v>
      </c>
      <c r="B11" s="10"/>
      <c r="C11" s="8"/>
      <c r="D11" s="25"/>
      <c r="E11" s="26"/>
      <c r="F11" s="27"/>
      <c r="G11" s="60"/>
      <c r="H11" s="27"/>
      <c r="I11" s="60"/>
      <c r="J11" s="27"/>
      <c r="K11" s="26"/>
      <c r="L11" s="27"/>
      <c r="M11" s="26"/>
      <c r="N11" s="65"/>
      <c r="O11" s="60"/>
      <c r="P11" s="60"/>
    </row>
    <row r="12" spans="1:16" s="62" customFormat="1" ht="27.75" customHeight="1">
      <c r="A12" s="5">
        <v>9</v>
      </c>
      <c r="B12" s="10"/>
      <c r="C12" s="8"/>
      <c r="D12" s="25"/>
      <c r="E12" s="26"/>
      <c r="F12" s="27"/>
      <c r="G12" s="60"/>
      <c r="H12" s="27"/>
      <c r="I12" s="60"/>
      <c r="J12" s="27"/>
      <c r="K12" s="26"/>
      <c r="L12" s="27"/>
      <c r="M12" s="26"/>
      <c r="N12" s="65"/>
      <c r="O12" s="60"/>
      <c r="P12" s="60"/>
    </row>
    <row r="13" spans="1:16" s="62" customFormat="1" ht="27.75" customHeight="1">
      <c r="A13" s="5">
        <v>10</v>
      </c>
      <c r="B13" s="10"/>
      <c r="C13" s="8"/>
      <c r="D13" s="25"/>
      <c r="E13" s="26"/>
      <c r="F13" s="27"/>
      <c r="G13" s="60"/>
      <c r="H13" s="27"/>
      <c r="I13" s="60"/>
      <c r="J13" s="27"/>
      <c r="K13" s="26"/>
      <c r="L13" s="27"/>
      <c r="M13" s="26"/>
      <c r="N13" s="65"/>
      <c r="O13" s="60"/>
      <c r="P13" s="60"/>
    </row>
    <row r="14" spans="1:16" s="62" customFormat="1" ht="27.75" customHeight="1">
      <c r="A14" s="5">
        <v>11</v>
      </c>
      <c r="B14" s="10"/>
      <c r="C14" s="58"/>
      <c r="D14" s="2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ht="14.25">
      <c r="A15" t="s">
        <v>28</v>
      </c>
    </row>
  </sheetData>
  <sheetProtection/>
  <mergeCells count="10">
    <mergeCell ref="A1:P1"/>
    <mergeCell ref="F2:M2"/>
    <mergeCell ref="A2:A3"/>
    <mergeCell ref="B2:B3"/>
    <mergeCell ref="C2:C3"/>
    <mergeCell ref="D2:D3"/>
    <mergeCell ref="E2:E3"/>
    <mergeCell ref="N2:N3"/>
    <mergeCell ref="O2:O3"/>
    <mergeCell ref="P2:P3"/>
  </mergeCells>
  <printOptions horizontalCentered="1"/>
  <pageMargins left="0.43" right="0.31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B4" sqref="B4:C11"/>
    </sheetView>
  </sheetViews>
  <sheetFormatPr defaultColWidth="9.00390625" defaultRowHeight="14.25"/>
  <cols>
    <col min="1" max="1" width="4.125" style="0" customWidth="1"/>
    <col min="2" max="2" width="15.75390625" style="0" customWidth="1"/>
    <col min="3" max="3" width="7.875" style="0" customWidth="1"/>
    <col min="4" max="4" width="5.25390625" style="0" customWidth="1"/>
    <col min="5" max="5" width="7.625" style="0" customWidth="1"/>
    <col min="6" max="6" width="6.125" style="0" customWidth="1"/>
    <col min="7" max="7" width="7.50390625" style="0" customWidth="1"/>
    <col min="9" max="9" width="7.25390625" style="0" customWidth="1"/>
    <col min="10" max="10" width="6.375" style="0" customWidth="1"/>
    <col min="11" max="11" width="7.50390625" style="0" customWidth="1"/>
    <col min="13" max="13" width="7.125" style="0" customWidth="1"/>
    <col min="14" max="14" width="7.25390625" style="0" customWidth="1"/>
    <col min="15" max="15" width="7.50390625" style="0" customWidth="1"/>
    <col min="16" max="16" width="7.75390625" style="0" customWidth="1"/>
  </cols>
  <sheetData>
    <row r="1" spans="1:16" ht="54" customHeight="1">
      <c r="A1" s="17" t="s">
        <v>34</v>
      </c>
      <c r="B1" s="18"/>
      <c r="C1" s="18"/>
      <c r="D1" s="18"/>
      <c r="E1" s="18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7" ht="27" customHeight="1">
      <c r="A2" s="19" t="s">
        <v>1</v>
      </c>
      <c r="B2" s="19" t="s">
        <v>2</v>
      </c>
      <c r="C2" s="19" t="s">
        <v>3</v>
      </c>
      <c r="D2" s="20" t="s">
        <v>4</v>
      </c>
      <c r="E2" s="49" t="s">
        <v>5</v>
      </c>
      <c r="F2" s="22" t="s">
        <v>6</v>
      </c>
      <c r="G2" s="22"/>
      <c r="H2" s="22"/>
      <c r="I2" s="22"/>
      <c r="J2" s="22"/>
      <c r="K2" s="22"/>
      <c r="L2" s="22"/>
      <c r="M2" s="22"/>
      <c r="N2" s="21" t="s">
        <v>7</v>
      </c>
      <c r="O2" s="21" t="s">
        <v>8</v>
      </c>
      <c r="P2" s="21" t="s">
        <v>9</v>
      </c>
      <c r="Q2" s="61" t="s">
        <v>10</v>
      </c>
    </row>
    <row r="3" spans="1:17" ht="28.5">
      <c r="A3" s="19"/>
      <c r="B3" s="19"/>
      <c r="C3" s="19"/>
      <c r="D3" s="23"/>
      <c r="E3" s="49"/>
      <c r="F3" s="21" t="s">
        <v>11</v>
      </c>
      <c r="G3" s="21" t="s">
        <v>12</v>
      </c>
      <c r="H3" s="21" t="s">
        <v>13</v>
      </c>
      <c r="I3" s="21" t="s">
        <v>14</v>
      </c>
      <c r="J3" s="21" t="s">
        <v>15</v>
      </c>
      <c r="K3" s="21" t="s">
        <v>16</v>
      </c>
      <c r="L3" s="21" t="s">
        <v>17</v>
      </c>
      <c r="M3" s="21" t="s">
        <v>35</v>
      </c>
      <c r="N3" s="21"/>
      <c r="O3" s="21"/>
      <c r="P3" s="21"/>
      <c r="Q3" s="61"/>
    </row>
    <row r="4" spans="1:17" ht="27.75" customHeight="1">
      <c r="A4" s="55"/>
      <c r="B4" s="74" t="s">
        <v>36</v>
      </c>
      <c r="C4" s="19" t="s">
        <v>37</v>
      </c>
      <c r="D4" s="47">
        <v>330</v>
      </c>
      <c r="E4" s="56">
        <v>230.99999999999997</v>
      </c>
      <c r="F4" s="21">
        <v>79</v>
      </c>
      <c r="G4" s="21">
        <v>47.4</v>
      </c>
      <c r="H4" s="21">
        <v>85.8</v>
      </c>
      <c r="I4" s="21">
        <v>25.74</v>
      </c>
      <c r="J4" s="21">
        <v>35</v>
      </c>
      <c r="K4" s="21">
        <v>1.75</v>
      </c>
      <c r="L4" s="21">
        <v>88.8</v>
      </c>
      <c r="M4" s="21">
        <v>4.44</v>
      </c>
      <c r="N4" s="21">
        <v>79.33</v>
      </c>
      <c r="O4" s="52">
        <v>23.799</v>
      </c>
      <c r="P4" s="52">
        <v>254.79899999999998</v>
      </c>
      <c r="Q4" s="41" t="s">
        <v>21</v>
      </c>
    </row>
    <row r="5" spans="1:17" ht="27.75" customHeight="1">
      <c r="A5" s="31">
        <v>1</v>
      </c>
      <c r="B5" s="24" t="s">
        <v>38</v>
      </c>
      <c r="C5" s="8" t="s">
        <v>39</v>
      </c>
      <c r="D5" s="25">
        <v>368</v>
      </c>
      <c r="E5" s="57">
        <f aca="true" t="shared" si="0" ref="E5:E14">D5*0.7</f>
        <v>257.59999999999997</v>
      </c>
      <c r="F5" s="27">
        <v>79</v>
      </c>
      <c r="G5" s="26">
        <f aca="true" t="shared" si="1" ref="G5:G14">F5*0.6</f>
        <v>47.4</v>
      </c>
      <c r="H5" s="26">
        <v>88.2</v>
      </c>
      <c r="I5" s="60">
        <f aca="true" t="shared" si="2" ref="I5:I14">H5*0.3</f>
        <v>26.46</v>
      </c>
      <c r="J5" s="27">
        <v>40</v>
      </c>
      <c r="K5" s="26">
        <v>2</v>
      </c>
      <c r="L5" s="26">
        <v>92.6</v>
      </c>
      <c r="M5" s="26">
        <f aca="true" t="shared" si="3" ref="M5:M14">L5*0.05</f>
        <v>4.63</v>
      </c>
      <c r="N5" s="36">
        <f aca="true" t="shared" si="4" ref="N5:N14">M5+G5+I5+K5</f>
        <v>80.49000000000001</v>
      </c>
      <c r="O5" s="26">
        <f aca="true" t="shared" si="5" ref="O5:O14">N5*0.3</f>
        <v>24.147000000000002</v>
      </c>
      <c r="P5" s="26">
        <f aca="true" t="shared" si="6" ref="P5:P14">E5+O5</f>
        <v>281.74699999999996</v>
      </c>
      <c r="Q5" s="41"/>
    </row>
    <row r="6" spans="1:17" ht="27.75" customHeight="1">
      <c r="A6" s="31">
        <v>2</v>
      </c>
      <c r="B6" s="32" t="s">
        <v>40</v>
      </c>
      <c r="C6" s="10" t="s">
        <v>41</v>
      </c>
      <c r="D6" s="25">
        <v>356</v>
      </c>
      <c r="E6" s="57">
        <f t="shared" si="0"/>
        <v>249.2</v>
      </c>
      <c r="F6" s="27">
        <v>80</v>
      </c>
      <c r="G6" s="26">
        <f t="shared" si="1"/>
        <v>48</v>
      </c>
      <c r="H6" s="26">
        <v>84.2</v>
      </c>
      <c r="I6" s="60">
        <f t="shared" si="2"/>
        <v>25.26</v>
      </c>
      <c r="J6" s="27">
        <v>10</v>
      </c>
      <c r="K6" s="26">
        <v>0.5</v>
      </c>
      <c r="L6" s="26">
        <v>92.6</v>
      </c>
      <c r="M6" s="26">
        <f t="shared" si="3"/>
        <v>4.63</v>
      </c>
      <c r="N6" s="36">
        <f t="shared" si="4"/>
        <v>78.39</v>
      </c>
      <c r="O6" s="26">
        <f t="shared" si="5"/>
        <v>23.517</v>
      </c>
      <c r="P6" s="26">
        <f t="shared" si="6"/>
        <v>272.717</v>
      </c>
      <c r="Q6" s="41"/>
    </row>
    <row r="7" spans="1:17" ht="27.75" customHeight="1">
      <c r="A7" s="31">
        <v>3</v>
      </c>
      <c r="B7" s="24" t="s">
        <v>42</v>
      </c>
      <c r="C7" s="8" t="s">
        <v>43</v>
      </c>
      <c r="D7" s="25">
        <v>350</v>
      </c>
      <c r="E7" s="57">
        <f t="shared" si="0"/>
        <v>244.99999999999997</v>
      </c>
      <c r="F7" s="27">
        <v>90</v>
      </c>
      <c r="G7" s="26">
        <f t="shared" si="1"/>
        <v>54</v>
      </c>
      <c r="H7" s="26">
        <v>90</v>
      </c>
      <c r="I7" s="60">
        <f t="shared" si="2"/>
        <v>27</v>
      </c>
      <c r="J7" s="27">
        <v>65</v>
      </c>
      <c r="K7" s="26">
        <v>3.25</v>
      </c>
      <c r="L7" s="26">
        <v>95</v>
      </c>
      <c r="M7" s="26">
        <f t="shared" si="3"/>
        <v>4.75</v>
      </c>
      <c r="N7" s="36">
        <f t="shared" si="4"/>
        <v>89</v>
      </c>
      <c r="O7" s="26">
        <f t="shared" si="5"/>
        <v>26.7</v>
      </c>
      <c r="P7" s="26">
        <f t="shared" si="6"/>
        <v>271.7</v>
      </c>
      <c r="Q7" s="41"/>
    </row>
    <row r="8" spans="1:17" ht="27.75" customHeight="1">
      <c r="A8" s="31">
        <v>4</v>
      </c>
      <c r="B8" s="24" t="s">
        <v>44</v>
      </c>
      <c r="C8" s="8" t="s">
        <v>45</v>
      </c>
      <c r="D8" s="25">
        <v>348</v>
      </c>
      <c r="E8" s="57">
        <f t="shared" si="0"/>
        <v>243.6</v>
      </c>
      <c r="F8" s="27">
        <v>83</v>
      </c>
      <c r="G8" s="26">
        <f t="shared" si="1"/>
        <v>49.8</v>
      </c>
      <c r="H8" s="26">
        <v>85.2</v>
      </c>
      <c r="I8" s="60">
        <f t="shared" si="2"/>
        <v>25.56</v>
      </c>
      <c r="J8" s="27">
        <v>75</v>
      </c>
      <c r="K8" s="26">
        <v>3.75</v>
      </c>
      <c r="L8" s="26">
        <v>90.8</v>
      </c>
      <c r="M8" s="26">
        <f t="shared" si="3"/>
        <v>4.54</v>
      </c>
      <c r="N8" s="36">
        <f t="shared" si="4"/>
        <v>83.64999999999999</v>
      </c>
      <c r="O8" s="26">
        <f t="shared" si="5"/>
        <v>25.094999999999995</v>
      </c>
      <c r="P8" s="26">
        <f t="shared" si="6"/>
        <v>268.695</v>
      </c>
      <c r="Q8" s="53"/>
    </row>
    <row r="9" spans="1:17" ht="27.75" customHeight="1">
      <c r="A9" s="31">
        <v>5</v>
      </c>
      <c r="B9" s="32" t="s">
        <v>46</v>
      </c>
      <c r="C9" s="11" t="s">
        <v>47</v>
      </c>
      <c r="D9" s="58">
        <v>335</v>
      </c>
      <c r="E9" s="57">
        <f t="shared" si="0"/>
        <v>234.49999999999997</v>
      </c>
      <c r="F9" s="27">
        <v>84</v>
      </c>
      <c r="G9" s="26">
        <f t="shared" si="1"/>
        <v>50.4</v>
      </c>
      <c r="H9" s="26">
        <v>90.2</v>
      </c>
      <c r="I9" s="60">
        <f t="shared" si="2"/>
        <v>27.06</v>
      </c>
      <c r="J9" s="27">
        <v>45</v>
      </c>
      <c r="K9" s="26">
        <v>2.25</v>
      </c>
      <c r="L9" s="26">
        <v>89.2</v>
      </c>
      <c r="M9" s="26">
        <f t="shared" si="3"/>
        <v>4.46</v>
      </c>
      <c r="N9" s="36">
        <f t="shared" si="4"/>
        <v>84.17</v>
      </c>
      <c r="O9" s="26">
        <f t="shared" si="5"/>
        <v>25.251</v>
      </c>
      <c r="P9" s="26">
        <f t="shared" si="6"/>
        <v>259.751</v>
      </c>
      <c r="Q9" s="53"/>
    </row>
    <row r="10" spans="1:17" ht="27.75" customHeight="1">
      <c r="A10" s="31">
        <v>6</v>
      </c>
      <c r="B10" s="28" t="s">
        <v>48</v>
      </c>
      <c r="C10" s="29" t="s">
        <v>49</v>
      </c>
      <c r="D10" s="30">
        <v>327</v>
      </c>
      <c r="E10" s="57">
        <f t="shared" si="0"/>
        <v>228.89999999999998</v>
      </c>
      <c r="F10" s="27">
        <v>92</v>
      </c>
      <c r="G10" s="26">
        <f t="shared" si="1"/>
        <v>55.199999999999996</v>
      </c>
      <c r="H10" s="26">
        <v>87.4</v>
      </c>
      <c r="I10" s="60">
        <f t="shared" si="2"/>
        <v>26.220000000000002</v>
      </c>
      <c r="J10" s="27">
        <v>55</v>
      </c>
      <c r="K10" s="26">
        <v>2.75</v>
      </c>
      <c r="L10" s="26">
        <v>93.2</v>
      </c>
      <c r="M10" s="26">
        <f t="shared" si="3"/>
        <v>4.66</v>
      </c>
      <c r="N10" s="36">
        <f t="shared" si="4"/>
        <v>88.83</v>
      </c>
      <c r="O10" s="26">
        <f t="shared" si="5"/>
        <v>26.648999999999997</v>
      </c>
      <c r="P10" s="26">
        <f t="shared" si="6"/>
        <v>255.54899999999998</v>
      </c>
      <c r="Q10" s="53"/>
    </row>
    <row r="11" spans="1:17" ht="27.75" customHeight="1">
      <c r="A11" s="31">
        <v>7</v>
      </c>
      <c r="B11" s="24" t="s">
        <v>50</v>
      </c>
      <c r="C11" s="8" t="s">
        <v>51</v>
      </c>
      <c r="D11" s="25">
        <v>326</v>
      </c>
      <c r="E11" s="57">
        <f t="shared" si="0"/>
        <v>228.2</v>
      </c>
      <c r="F11" s="27">
        <v>89</v>
      </c>
      <c r="G11" s="26">
        <f t="shared" si="1"/>
        <v>53.4</v>
      </c>
      <c r="H11" s="26">
        <v>86.8</v>
      </c>
      <c r="I11" s="60">
        <f t="shared" si="2"/>
        <v>26.04</v>
      </c>
      <c r="J11" s="27">
        <v>35</v>
      </c>
      <c r="K11" s="26">
        <v>1.75</v>
      </c>
      <c r="L11" s="26">
        <v>90.6</v>
      </c>
      <c r="M11" s="26">
        <f t="shared" si="3"/>
        <v>4.53</v>
      </c>
      <c r="N11" s="36">
        <f t="shared" si="4"/>
        <v>85.72</v>
      </c>
      <c r="O11" s="26">
        <f t="shared" si="5"/>
        <v>25.715999999999998</v>
      </c>
      <c r="P11" s="26">
        <f t="shared" si="6"/>
        <v>253.916</v>
      </c>
      <c r="Q11" s="53"/>
    </row>
    <row r="12" spans="1:17" ht="27.75" customHeight="1">
      <c r="A12" s="31">
        <v>8</v>
      </c>
      <c r="B12" s="24" t="s">
        <v>52</v>
      </c>
      <c r="C12" s="8" t="s">
        <v>53</v>
      </c>
      <c r="D12" s="30">
        <v>326</v>
      </c>
      <c r="E12" s="57">
        <f t="shared" si="0"/>
        <v>228.2</v>
      </c>
      <c r="F12" s="27">
        <v>78</v>
      </c>
      <c r="G12" s="26">
        <f t="shared" si="1"/>
        <v>46.8</v>
      </c>
      <c r="H12" s="26">
        <v>88.6</v>
      </c>
      <c r="I12" s="60">
        <f t="shared" si="2"/>
        <v>26.58</v>
      </c>
      <c r="J12" s="27">
        <v>45</v>
      </c>
      <c r="K12" s="26">
        <v>2.25</v>
      </c>
      <c r="L12" s="26">
        <v>93.6</v>
      </c>
      <c r="M12" s="26">
        <f t="shared" si="3"/>
        <v>4.68</v>
      </c>
      <c r="N12" s="36">
        <f t="shared" si="4"/>
        <v>80.31</v>
      </c>
      <c r="O12" s="26">
        <f t="shared" si="5"/>
        <v>24.093</v>
      </c>
      <c r="P12" s="26">
        <f t="shared" si="6"/>
        <v>252.29299999999998</v>
      </c>
      <c r="Q12" s="53"/>
    </row>
    <row r="13" spans="1:17" ht="27.75" customHeight="1">
      <c r="A13" s="31">
        <v>9</v>
      </c>
      <c r="B13" s="24" t="s">
        <v>54</v>
      </c>
      <c r="C13" s="59" t="s">
        <v>55</v>
      </c>
      <c r="D13" s="25">
        <v>322</v>
      </c>
      <c r="E13" s="38">
        <f t="shared" si="0"/>
        <v>225.39999999999998</v>
      </c>
      <c r="F13" s="27">
        <v>89</v>
      </c>
      <c r="G13" s="26">
        <f t="shared" si="1"/>
        <v>53.4</v>
      </c>
      <c r="H13" s="26">
        <v>90</v>
      </c>
      <c r="I13" s="60">
        <f t="shared" si="2"/>
        <v>27</v>
      </c>
      <c r="J13" s="27">
        <v>45</v>
      </c>
      <c r="K13" s="26">
        <v>2.25</v>
      </c>
      <c r="L13" s="26">
        <v>94.4</v>
      </c>
      <c r="M13" s="26">
        <f t="shared" si="3"/>
        <v>4.720000000000001</v>
      </c>
      <c r="N13" s="36">
        <f t="shared" si="4"/>
        <v>87.37</v>
      </c>
      <c r="O13" s="26">
        <f t="shared" si="5"/>
        <v>26.211000000000002</v>
      </c>
      <c r="P13" s="26">
        <f t="shared" si="6"/>
        <v>251.611</v>
      </c>
      <c r="Q13" s="53"/>
    </row>
    <row r="14" ht="14.25">
      <c r="A14" t="s">
        <v>28</v>
      </c>
    </row>
  </sheetData>
  <sheetProtection/>
  <mergeCells count="11">
    <mergeCell ref="A1:P1"/>
    <mergeCell ref="F2:M2"/>
    <mergeCell ref="A2:A3"/>
    <mergeCell ref="B2:B3"/>
    <mergeCell ref="C2:C3"/>
    <mergeCell ref="D2:D3"/>
    <mergeCell ref="E2:E3"/>
    <mergeCell ref="N2:N3"/>
    <mergeCell ref="O2:O3"/>
    <mergeCell ref="P2:P3"/>
    <mergeCell ref="Q2:Q3"/>
  </mergeCells>
  <printOptions horizontalCentered="1"/>
  <pageMargins left="0.28" right="0.3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A1">
      <selection activeCell="B4" sqref="B4:C11"/>
    </sheetView>
  </sheetViews>
  <sheetFormatPr defaultColWidth="9.00390625" defaultRowHeight="14.25"/>
  <cols>
    <col min="1" max="1" width="4.125" style="0" customWidth="1"/>
    <col min="2" max="2" width="15.75390625" style="0" customWidth="1"/>
    <col min="3" max="3" width="7.875" style="0" customWidth="1"/>
    <col min="4" max="4" width="5.25390625" style="0" customWidth="1"/>
    <col min="5" max="5" width="8.00390625" style="0" customWidth="1"/>
    <col min="6" max="6" width="6.625" style="0" customWidth="1"/>
    <col min="7" max="7" width="7.625" style="0" customWidth="1"/>
    <col min="8" max="8" width="8.25390625" style="0" customWidth="1"/>
    <col min="9" max="9" width="6.75390625" style="0" customWidth="1"/>
    <col min="10" max="10" width="6.375" style="0" customWidth="1"/>
    <col min="11" max="11" width="7.00390625" style="0" customWidth="1"/>
    <col min="12" max="12" width="6.625" style="0" customWidth="1"/>
    <col min="13" max="13" width="7.25390625" style="0" customWidth="1"/>
    <col min="15" max="15" width="7.625" style="0" customWidth="1"/>
  </cols>
  <sheetData>
    <row r="1" spans="1:16" ht="54" customHeight="1">
      <c r="A1" s="45" t="s">
        <v>56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ht="27" customHeight="1">
      <c r="A2" s="19" t="s">
        <v>1</v>
      </c>
      <c r="B2" s="19" t="s">
        <v>2</v>
      </c>
      <c r="C2" s="19" t="s">
        <v>3</v>
      </c>
      <c r="D2" s="20" t="s">
        <v>4</v>
      </c>
      <c r="E2" s="21" t="s">
        <v>5</v>
      </c>
      <c r="F2" s="22" t="s">
        <v>6</v>
      </c>
      <c r="G2" s="22"/>
      <c r="H2" s="22"/>
      <c r="I2" s="22"/>
      <c r="J2" s="22"/>
      <c r="K2" s="22"/>
      <c r="L2" s="22"/>
      <c r="M2" s="22"/>
      <c r="N2" s="21" t="s">
        <v>7</v>
      </c>
      <c r="O2" s="21" t="s">
        <v>8</v>
      </c>
      <c r="P2" s="49" t="s">
        <v>9</v>
      </c>
      <c r="Q2" s="39" t="s">
        <v>10</v>
      </c>
    </row>
    <row r="3" spans="1:17" ht="28.5">
      <c r="A3" s="19"/>
      <c r="B3" s="19"/>
      <c r="C3" s="19"/>
      <c r="D3" s="23"/>
      <c r="E3" s="21"/>
      <c r="F3" s="21" t="s">
        <v>11</v>
      </c>
      <c r="G3" s="21" t="s">
        <v>12</v>
      </c>
      <c r="H3" s="21" t="s">
        <v>13</v>
      </c>
      <c r="I3" s="21" t="s">
        <v>14</v>
      </c>
      <c r="J3" s="21" t="s">
        <v>15</v>
      </c>
      <c r="K3" s="21" t="s">
        <v>16</v>
      </c>
      <c r="L3" s="21" t="s">
        <v>17</v>
      </c>
      <c r="M3" s="21" t="s">
        <v>18</v>
      </c>
      <c r="N3" s="21"/>
      <c r="O3" s="21"/>
      <c r="P3" s="50"/>
      <c r="Q3" s="40"/>
    </row>
    <row r="4" spans="1:17" ht="27.75" customHeight="1">
      <c r="A4" s="19"/>
      <c r="B4" s="19" t="s">
        <v>57</v>
      </c>
      <c r="C4" s="19" t="s">
        <v>58</v>
      </c>
      <c r="D4" s="47">
        <v>321</v>
      </c>
      <c r="E4" s="21">
        <v>224.7</v>
      </c>
      <c r="F4" s="21">
        <v>75.5</v>
      </c>
      <c r="G4" s="21">
        <v>45.3</v>
      </c>
      <c r="H4" s="21">
        <v>76.6</v>
      </c>
      <c r="I4" s="21">
        <v>22.979999999999997</v>
      </c>
      <c r="J4" s="21">
        <v>75</v>
      </c>
      <c r="K4" s="21">
        <v>3.75</v>
      </c>
      <c r="L4" s="21">
        <v>73.8</v>
      </c>
      <c r="M4" s="21">
        <v>3.69</v>
      </c>
      <c r="N4" s="21">
        <v>75.72</v>
      </c>
      <c r="O4" s="51">
        <v>22.715999999999998</v>
      </c>
      <c r="P4" s="52">
        <v>247.416</v>
      </c>
      <c r="Q4" s="41" t="s">
        <v>21</v>
      </c>
    </row>
    <row r="5" spans="1:17" ht="27.75" customHeight="1">
      <c r="A5" s="19"/>
      <c r="B5" s="19" t="s">
        <v>59</v>
      </c>
      <c r="C5" s="19" t="s">
        <v>60</v>
      </c>
      <c r="D5" s="47">
        <v>311</v>
      </c>
      <c r="E5" s="21">
        <v>217.7</v>
      </c>
      <c r="F5" s="21">
        <v>66</v>
      </c>
      <c r="G5" s="21">
        <v>39.6</v>
      </c>
      <c r="H5" s="21">
        <v>84</v>
      </c>
      <c r="I5" s="21">
        <v>25.2</v>
      </c>
      <c r="J5" s="21">
        <v>70</v>
      </c>
      <c r="K5" s="21">
        <v>3.5</v>
      </c>
      <c r="L5" s="21">
        <v>82.4</v>
      </c>
      <c r="M5" s="21">
        <v>4.12</v>
      </c>
      <c r="N5" s="21">
        <v>72.42</v>
      </c>
      <c r="O5" s="51">
        <v>21.726</v>
      </c>
      <c r="P5" s="52">
        <v>239.426</v>
      </c>
      <c r="Q5" s="41" t="s">
        <v>21</v>
      </c>
    </row>
    <row r="6" spans="1:17" ht="27.75" customHeight="1">
      <c r="A6" s="19"/>
      <c r="B6" s="19" t="s">
        <v>61</v>
      </c>
      <c r="C6" s="19" t="s">
        <v>62</v>
      </c>
      <c r="D6" s="47">
        <v>304</v>
      </c>
      <c r="E6" s="21">
        <v>212.8</v>
      </c>
      <c r="F6" s="21">
        <v>81</v>
      </c>
      <c r="G6" s="21">
        <v>48.6</v>
      </c>
      <c r="H6" s="21">
        <v>79.8</v>
      </c>
      <c r="I6" s="21">
        <v>23.94</v>
      </c>
      <c r="J6" s="21">
        <v>60</v>
      </c>
      <c r="K6" s="21">
        <v>3</v>
      </c>
      <c r="L6" s="21">
        <v>82.6</v>
      </c>
      <c r="M6" s="21">
        <v>4.13</v>
      </c>
      <c r="N6" s="21">
        <v>79.67</v>
      </c>
      <c r="O6" s="51">
        <v>23.901</v>
      </c>
      <c r="P6" s="52">
        <v>236.701</v>
      </c>
      <c r="Q6" s="41" t="s">
        <v>63</v>
      </c>
    </row>
    <row r="7" spans="1:17" ht="27.75" customHeight="1">
      <c r="A7" s="19"/>
      <c r="B7" s="19" t="s">
        <v>64</v>
      </c>
      <c r="C7" s="19" t="s">
        <v>65</v>
      </c>
      <c r="D7" s="47">
        <v>263</v>
      </c>
      <c r="E7" s="21">
        <v>184.1</v>
      </c>
      <c r="F7" s="21">
        <v>64.5</v>
      </c>
      <c r="G7" s="21">
        <v>38.699999999999996</v>
      </c>
      <c r="H7" s="21">
        <v>77.4</v>
      </c>
      <c r="I7" s="21">
        <v>23.220000000000002</v>
      </c>
      <c r="J7" s="21">
        <v>60</v>
      </c>
      <c r="K7" s="21">
        <v>3</v>
      </c>
      <c r="L7" s="21">
        <v>79.4</v>
      </c>
      <c r="M7" s="21">
        <v>3.9700000000000006</v>
      </c>
      <c r="N7" s="21">
        <v>68.89</v>
      </c>
      <c r="O7" s="51">
        <v>20.666999999999998</v>
      </c>
      <c r="P7" s="52">
        <v>204.767</v>
      </c>
      <c r="Q7" s="41" t="s">
        <v>63</v>
      </c>
    </row>
    <row r="8" spans="1:17" ht="27.75" customHeight="1">
      <c r="A8" s="5">
        <v>1</v>
      </c>
      <c r="B8" s="24" t="s">
        <v>66</v>
      </c>
      <c r="C8" s="8" t="s">
        <v>67</v>
      </c>
      <c r="D8" s="25">
        <v>340</v>
      </c>
      <c r="E8" s="26">
        <f aca="true" t="shared" si="0" ref="E8:E12">D8*0.7</f>
        <v>237.99999999999997</v>
      </c>
      <c r="F8" s="48">
        <v>74</v>
      </c>
      <c r="G8" s="26">
        <f aca="true" t="shared" si="1" ref="G8:G12">F8*0.6</f>
        <v>44.4</v>
      </c>
      <c r="H8" s="26">
        <v>80.4</v>
      </c>
      <c r="I8" s="26">
        <f aca="true" t="shared" si="2" ref="I8:I12">H8*0.3</f>
        <v>24.12</v>
      </c>
      <c r="J8" s="27">
        <v>85</v>
      </c>
      <c r="K8" s="26">
        <v>4.25</v>
      </c>
      <c r="L8" s="26">
        <v>81.2</v>
      </c>
      <c r="M8" s="26">
        <f aca="true" t="shared" si="3" ref="M8:M12">L8*0.05</f>
        <v>4.0600000000000005</v>
      </c>
      <c r="N8" s="36">
        <f aca="true" t="shared" si="4" ref="N8:N12">M8+K8+I8+G8</f>
        <v>76.83</v>
      </c>
      <c r="O8" s="38">
        <f aca="true" t="shared" si="5" ref="O8:O12">N8*0.3</f>
        <v>23.049</v>
      </c>
      <c r="P8" s="26">
        <f aca="true" t="shared" si="6" ref="P8:P12">O8+E8</f>
        <v>261.049</v>
      </c>
      <c r="Q8" s="53"/>
    </row>
    <row r="9" spans="1:17" ht="27.75" customHeight="1">
      <c r="A9" s="5">
        <v>2</v>
      </c>
      <c r="B9" s="24" t="s">
        <v>68</v>
      </c>
      <c r="C9" s="8" t="s">
        <v>69</v>
      </c>
      <c r="D9" s="25">
        <v>330</v>
      </c>
      <c r="E9" s="26">
        <f t="shared" si="0"/>
        <v>230.99999999999997</v>
      </c>
      <c r="F9" s="48">
        <v>65</v>
      </c>
      <c r="G9" s="26">
        <f t="shared" si="1"/>
        <v>39</v>
      </c>
      <c r="H9" s="26">
        <v>85.8</v>
      </c>
      <c r="I9" s="26">
        <f t="shared" si="2"/>
        <v>25.74</v>
      </c>
      <c r="J9" s="27">
        <v>95</v>
      </c>
      <c r="K9" s="26">
        <v>4.75</v>
      </c>
      <c r="L9" s="26">
        <v>88.4</v>
      </c>
      <c r="M9" s="26">
        <f t="shared" si="3"/>
        <v>4.420000000000001</v>
      </c>
      <c r="N9" s="36">
        <f t="shared" si="4"/>
        <v>73.91</v>
      </c>
      <c r="O9" s="38">
        <f t="shared" si="5"/>
        <v>22.173</v>
      </c>
      <c r="P9" s="26">
        <f t="shared" si="6"/>
        <v>253.17299999999997</v>
      </c>
      <c r="Q9" s="53"/>
    </row>
    <row r="10" spans="1:17" ht="27.75" customHeight="1">
      <c r="A10" s="5">
        <v>3</v>
      </c>
      <c r="B10" s="24" t="s">
        <v>70</v>
      </c>
      <c r="C10" s="8" t="s">
        <v>71</v>
      </c>
      <c r="D10" s="25">
        <v>332</v>
      </c>
      <c r="E10" s="26">
        <f t="shared" si="0"/>
        <v>232.39999999999998</v>
      </c>
      <c r="F10" s="48">
        <v>59</v>
      </c>
      <c r="G10" s="26">
        <f t="shared" si="1"/>
        <v>35.4</v>
      </c>
      <c r="H10" s="26">
        <v>71.6</v>
      </c>
      <c r="I10" s="26">
        <f t="shared" si="2"/>
        <v>21.479999999999997</v>
      </c>
      <c r="J10" s="27">
        <v>65</v>
      </c>
      <c r="K10" s="26">
        <v>3.25</v>
      </c>
      <c r="L10" s="26">
        <v>74.8</v>
      </c>
      <c r="M10" s="26">
        <f t="shared" si="3"/>
        <v>3.74</v>
      </c>
      <c r="N10" s="36">
        <f t="shared" si="4"/>
        <v>63.87</v>
      </c>
      <c r="O10" s="38">
        <f t="shared" si="5"/>
        <v>19.160999999999998</v>
      </c>
      <c r="P10" s="26">
        <f t="shared" si="6"/>
        <v>251.56099999999998</v>
      </c>
      <c r="Q10" s="53"/>
    </row>
    <row r="11" spans="1:17" ht="27.75" customHeight="1">
      <c r="A11" s="5">
        <v>4</v>
      </c>
      <c r="B11" s="24" t="s">
        <v>72</v>
      </c>
      <c r="C11" s="8" t="s">
        <v>73</v>
      </c>
      <c r="D11" s="25">
        <v>311</v>
      </c>
      <c r="E11" s="26">
        <f t="shared" si="0"/>
        <v>217.7</v>
      </c>
      <c r="F11" s="48">
        <v>81</v>
      </c>
      <c r="G11" s="26">
        <f t="shared" si="1"/>
        <v>48.6</v>
      </c>
      <c r="H11" s="26">
        <v>83.2</v>
      </c>
      <c r="I11" s="26">
        <f t="shared" si="2"/>
        <v>24.96</v>
      </c>
      <c r="J11" s="27">
        <v>65</v>
      </c>
      <c r="K11" s="26">
        <v>3.25</v>
      </c>
      <c r="L11" s="26">
        <v>85</v>
      </c>
      <c r="M11" s="26">
        <f t="shared" si="3"/>
        <v>4.25</v>
      </c>
      <c r="N11" s="36">
        <f t="shared" si="4"/>
        <v>81.06</v>
      </c>
      <c r="O11" s="38">
        <f t="shared" si="5"/>
        <v>24.318</v>
      </c>
      <c r="P11" s="26">
        <f t="shared" si="6"/>
        <v>242.018</v>
      </c>
      <c r="Q11" s="53"/>
    </row>
    <row r="12" spans="1:17" ht="27.75" customHeight="1">
      <c r="A12" s="5">
        <v>5</v>
      </c>
      <c r="B12" s="24" t="s">
        <v>74</v>
      </c>
      <c r="C12" s="8" t="s">
        <v>75</v>
      </c>
      <c r="D12" s="25">
        <v>314</v>
      </c>
      <c r="E12" s="26">
        <f t="shared" si="0"/>
        <v>219.79999999999998</v>
      </c>
      <c r="F12" s="48">
        <v>44</v>
      </c>
      <c r="G12" s="26">
        <f t="shared" si="1"/>
        <v>26.4</v>
      </c>
      <c r="H12" s="26">
        <v>76</v>
      </c>
      <c r="I12" s="26">
        <f t="shared" si="2"/>
        <v>22.8</v>
      </c>
      <c r="J12" s="27">
        <v>85</v>
      </c>
      <c r="K12" s="26">
        <v>4.25</v>
      </c>
      <c r="L12" s="26">
        <v>80.4</v>
      </c>
      <c r="M12" s="26">
        <f t="shared" si="3"/>
        <v>4.0200000000000005</v>
      </c>
      <c r="N12" s="36">
        <f t="shared" si="4"/>
        <v>57.47</v>
      </c>
      <c r="O12" s="38">
        <f t="shared" si="5"/>
        <v>17.241</v>
      </c>
      <c r="P12" s="26">
        <f t="shared" si="6"/>
        <v>237.041</v>
      </c>
      <c r="Q12" s="53"/>
    </row>
    <row r="13" ht="14.25">
      <c r="A13" t="s">
        <v>28</v>
      </c>
    </row>
  </sheetData>
  <sheetProtection/>
  <mergeCells count="11">
    <mergeCell ref="A1:P1"/>
    <mergeCell ref="F2:M2"/>
    <mergeCell ref="A2:A3"/>
    <mergeCell ref="B2:B3"/>
    <mergeCell ref="C2:C3"/>
    <mergeCell ref="D2:D3"/>
    <mergeCell ref="E2:E3"/>
    <mergeCell ref="N2:N3"/>
    <mergeCell ref="O2:O3"/>
    <mergeCell ref="P2:P3"/>
    <mergeCell ref="Q2:Q3"/>
  </mergeCells>
  <printOptions horizontalCentered="1"/>
  <pageMargins left="0.35" right="0.31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B4" sqref="B4:C6"/>
    </sheetView>
  </sheetViews>
  <sheetFormatPr defaultColWidth="9.00390625" defaultRowHeight="14.25"/>
  <cols>
    <col min="1" max="1" width="4.125" style="0" customWidth="1"/>
    <col min="2" max="2" width="15.75390625" style="0" customWidth="1"/>
    <col min="3" max="3" width="7.875" style="0" customWidth="1"/>
    <col min="4" max="4" width="5.25390625" style="0" customWidth="1"/>
    <col min="5" max="5" width="8.00390625" style="0" customWidth="1"/>
    <col min="6" max="6" width="6.125" style="0" customWidth="1"/>
    <col min="7" max="7" width="7.50390625" style="0" customWidth="1"/>
    <col min="8" max="8" width="6.75390625" style="0" customWidth="1"/>
    <col min="9" max="9" width="7.375" style="0" customWidth="1"/>
    <col min="10" max="10" width="6.50390625" style="0" customWidth="1"/>
    <col min="11" max="11" width="7.875" style="0" customWidth="1"/>
    <col min="12" max="12" width="6.50390625" style="0" customWidth="1"/>
    <col min="13" max="13" width="7.50390625" style="0" customWidth="1"/>
    <col min="14" max="14" width="6.625" style="0" customWidth="1"/>
    <col min="15" max="15" width="7.375" style="0" customWidth="1"/>
    <col min="16" max="16" width="9.50390625" style="0" bestFit="1" customWidth="1"/>
  </cols>
  <sheetData>
    <row r="1" spans="1:16" ht="54" customHeight="1">
      <c r="A1" s="17" t="s">
        <v>76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7" ht="27" customHeight="1">
      <c r="A2" s="19" t="s">
        <v>1</v>
      </c>
      <c r="B2" s="19" t="s">
        <v>2</v>
      </c>
      <c r="C2" s="19" t="s">
        <v>3</v>
      </c>
      <c r="D2" s="20" t="s">
        <v>4</v>
      </c>
      <c r="E2" s="21" t="s">
        <v>5</v>
      </c>
      <c r="F2" s="22" t="s">
        <v>6</v>
      </c>
      <c r="G2" s="22"/>
      <c r="H2" s="22"/>
      <c r="I2" s="22"/>
      <c r="J2" s="22"/>
      <c r="K2" s="22"/>
      <c r="L2" s="22"/>
      <c r="M2" s="22"/>
      <c r="N2" s="21" t="s">
        <v>7</v>
      </c>
      <c r="O2" s="21" t="s">
        <v>8</v>
      </c>
      <c r="P2" s="21" t="s">
        <v>9</v>
      </c>
      <c r="Q2" s="39" t="s">
        <v>10</v>
      </c>
    </row>
    <row r="3" spans="1:17" ht="28.5">
      <c r="A3" s="19"/>
      <c r="B3" s="19"/>
      <c r="C3" s="19"/>
      <c r="D3" s="23"/>
      <c r="E3" s="21"/>
      <c r="F3" s="21" t="s">
        <v>11</v>
      </c>
      <c r="G3" s="21" t="s">
        <v>12</v>
      </c>
      <c r="H3" s="21" t="s">
        <v>13</v>
      </c>
      <c r="I3" s="21" t="s">
        <v>14</v>
      </c>
      <c r="J3" s="21" t="s">
        <v>15</v>
      </c>
      <c r="K3" s="21" t="s">
        <v>16</v>
      </c>
      <c r="L3" s="21" t="s">
        <v>17</v>
      </c>
      <c r="M3" s="21" t="s">
        <v>18</v>
      </c>
      <c r="N3" s="21"/>
      <c r="O3" s="21"/>
      <c r="P3" s="21"/>
      <c r="Q3" s="40"/>
    </row>
    <row r="4" spans="1:17" ht="27.75" customHeight="1">
      <c r="A4" s="5"/>
      <c r="B4" s="24" t="s">
        <v>77</v>
      </c>
      <c r="C4" s="8" t="s">
        <v>78</v>
      </c>
      <c r="D4" s="25">
        <v>273</v>
      </c>
      <c r="E4" s="26">
        <f aca="true" t="shared" si="0" ref="E4:E6">D4*0.7</f>
        <v>191.1</v>
      </c>
      <c r="F4" s="27">
        <v>85</v>
      </c>
      <c r="G4" s="26">
        <f aca="true" t="shared" si="1" ref="G4:G6">F4*0.6</f>
        <v>51</v>
      </c>
      <c r="H4" s="27">
        <v>94</v>
      </c>
      <c r="I4" s="26">
        <f aca="true" t="shared" si="2" ref="I4:I6">H4*0.3</f>
        <v>28.2</v>
      </c>
      <c r="J4" s="27">
        <v>50</v>
      </c>
      <c r="K4" s="26">
        <f aca="true" t="shared" si="3" ref="K4:K6">J4*0.05</f>
        <v>2.5</v>
      </c>
      <c r="L4" s="27">
        <v>93.5</v>
      </c>
      <c r="M4" s="26">
        <f aca="true" t="shared" si="4" ref="M4:M6">L4*0.05</f>
        <v>4.675</v>
      </c>
      <c r="N4" s="36">
        <f aca="true" t="shared" si="5" ref="N4:N6">M4+K4+I4+G4</f>
        <v>86.375</v>
      </c>
      <c r="O4" s="26">
        <f aca="true" t="shared" si="6" ref="O4:O6">N4*0.3</f>
        <v>25.912499999999998</v>
      </c>
      <c r="P4" s="26">
        <f aca="true" t="shared" si="7" ref="P4:P6">O4+E4</f>
        <v>217.0125</v>
      </c>
      <c r="Q4" s="41" t="s">
        <v>79</v>
      </c>
    </row>
    <row r="5" spans="1:17" ht="27.75" customHeight="1">
      <c r="A5" s="5">
        <v>1</v>
      </c>
      <c r="B5" s="37" t="s">
        <v>80</v>
      </c>
      <c r="C5" s="5" t="s">
        <v>81</v>
      </c>
      <c r="D5" s="5">
        <v>357</v>
      </c>
      <c r="E5" s="26">
        <f t="shared" si="0"/>
        <v>249.89999999999998</v>
      </c>
      <c r="F5" s="27">
        <v>80</v>
      </c>
      <c r="G5" s="26">
        <f t="shared" si="1"/>
        <v>48</v>
      </c>
      <c r="H5" s="27">
        <v>87.5</v>
      </c>
      <c r="I5" s="26">
        <f t="shared" si="2"/>
        <v>26.25</v>
      </c>
      <c r="J5" s="27">
        <v>45</v>
      </c>
      <c r="K5" s="26">
        <f t="shared" si="3"/>
        <v>2.25</v>
      </c>
      <c r="L5" s="27">
        <v>88</v>
      </c>
      <c r="M5" s="26">
        <f t="shared" si="4"/>
        <v>4.4</v>
      </c>
      <c r="N5" s="36">
        <f t="shared" si="5"/>
        <v>80.9</v>
      </c>
      <c r="O5" s="26">
        <f t="shared" si="6"/>
        <v>24.27</v>
      </c>
      <c r="P5" s="26">
        <f t="shared" si="7"/>
        <v>274.16999999999996</v>
      </c>
      <c r="Q5" s="42"/>
    </row>
    <row r="6" spans="1:17" ht="27.75" customHeight="1">
      <c r="A6" s="5">
        <v>2</v>
      </c>
      <c r="B6" s="24" t="s">
        <v>82</v>
      </c>
      <c r="C6" s="8" t="s">
        <v>83</v>
      </c>
      <c r="D6" s="25">
        <v>313</v>
      </c>
      <c r="E6" s="26">
        <f t="shared" si="0"/>
        <v>219.1</v>
      </c>
      <c r="F6" s="27">
        <v>82</v>
      </c>
      <c r="G6" s="26">
        <f t="shared" si="1"/>
        <v>49.199999999999996</v>
      </c>
      <c r="H6" s="27">
        <v>92</v>
      </c>
      <c r="I6" s="26">
        <f t="shared" si="2"/>
        <v>27.599999999999998</v>
      </c>
      <c r="J6" s="27">
        <v>50</v>
      </c>
      <c r="K6" s="26">
        <f t="shared" si="3"/>
        <v>2.5</v>
      </c>
      <c r="L6" s="27">
        <v>91.25</v>
      </c>
      <c r="M6" s="26">
        <f t="shared" si="4"/>
        <v>4.5625</v>
      </c>
      <c r="N6" s="36">
        <f t="shared" si="5"/>
        <v>83.86249999999998</v>
      </c>
      <c r="O6" s="26">
        <f t="shared" si="6"/>
        <v>25.158749999999994</v>
      </c>
      <c r="P6" s="38">
        <f t="shared" si="7"/>
        <v>244.25875</v>
      </c>
      <c r="Q6" s="41"/>
    </row>
    <row r="7" spans="1:17" ht="14.25">
      <c r="A7" t="s">
        <v>28</v>
      </c>
      <c r="Q7" s="43"/>
    </row>
    <row r="8" ht="14.25">
      <c r="Q8" s="44"/>
    </row>
    <row r="9" ht="14.25">
      <c r="Q9" s="44"/>
    </row>
    <row r="10" ht="14.25">
      <c r="Q10" s="44"/>
    </row>
    <row r="11" ht="14.25">
      <c r="Q11" s="44"/>
    </row>
    <row r="12" ht="14.25">
      <c r="Q12" s="44"/>
    </row>
  </sheetData>
  <sheetProtection/>
  <mergeCells count="11">
    <mergeCell ref="A1:P1"/>
    <mergeCell ref="F2:M2"/>
    <mergeCell ref="A2:A3"/>
    <mergeCell ref="B2:B3"/>
    <mergeCell ref="C2:C3"/>
    <mergeCell ref="D2:D3"/>
    <mergeCell ref="E2:E3"/>
    <mergeCell ref="N2:N3"/>
    <mergeCell ref="O2:O3"/>
    <mergeCell ref="P2:P3"/>
    <mergeCell ref="Q2:Q3"/>
  </mergeCells>
  <printOptions horizontalCentered="1"/>
  <pageMargins left="0.31" right="0.39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B5" sqref="B5:C7"/>
    </sheetView>
  </sheetViews>
  <sheetFormatPr defaultColWidth="9.00390625" defaultRowHeight="14.25"/>
  <cols>
    <col min="1" max="1" width="4.125" style="0" customWidth="1"/>
    <col min="2" max="2" width="15.75390625" style="0" customWidth="1"/>
    <col min="3" max="3" width="7.875" style="0" customWidth="1"/>
    <col min="4" max="4" width="5.25390625" style="0" customWidth="1"/>
    <col min="5" max="5" width="8.25390625" style="0" customWidth="1"/>
    <col min="6" max="6" width="6.625" style="0" customWidth="1"/>
    <col min="8" max="8" width="6.875" style="0" customWidth="1"/>
    <col min="10" max="10" width="6.625" style="0" customWidth="1"/>
    <col min="12" max="12" width="6.625" style="0" customWidth="1"/>
    <col min="13" max="13" width="9.125" style="0" bestFit="1" customWidth="1"/>
    <col min="14" max="14" width="7.25390625" style="0" customWidth="1"/>
    <col min="15" max="15" width="8.375" style="0" customWidth="1"/>
    <col min="16" max="16" width="9.50390625" style="0" bestFit="1" customWidth="1"/>
  </cols>
  <sheetData>
    <row r="1" spans="1:16" ht="54" customHeight="1">
      <c r="A1" s="17" t="s">
        <v>84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27" customHeight="1">
      <c r="A2" s="19" t="s">
        <v>1</v>
      </c>
      <c r="B2" s="19" t="s">
        <v>2</v>
      </c>
      <c r="C2" s="19" t="s">
        <v>3</v>
      </c>
      <c r="D2" s="20" t="s">
        <v>4</v>
      </c>
      <c r="E2" s="21" t="s">
        <v>5</v>
      </c>
      <c r="F2" s="22" t="s">
        <v>6</v>
      </c>
      <c r="G2" s="22"/>
      <c r="H2" s="22"/>
      <c r="I2" s="22"/>
      <c r="J2" s="22"/>
      <c r="K2" s="22"/>
      <c r="L2" s="22"/>
      <c r="M2" s="22"/>
      <c r="N2" s="21" t="s">
        <v>7</v>
      </c>
      <c r="O2" s="21" t="s">
        <v>8</v>
      </c>
      <c r="P2" s="21" t="s">
        <v>9</v>
      </c>
    </row>
    <row r="3" spans="1:16" ht="28.5">
      <c r="A3" s="19"/>
      <c r="B3" s="19"/>
      <c r="C3" s="19"/>
      <c r="D3" s="23"/>
      <c r="E3" s="21"/>
      <c r="F3" s="21" t="s">
        <v>11</v>
      </c>
      <c r="G3" s="21" t="s">
        <v>12</v>
      </c>
      <c r="H3" s="21" t="s">
        <v>13</v>
      </c>
      <c r="I3" s="21" t="s">
        <v>14</v>
      </c>
      <c r="J3" s="21" t="s">
        <v>15</v>
      </c>
      <c r="K3" s="21" t="s">
        <v>16</v>
      </c>
      <c r="L3" s="21" t="s">
        <v>17</v>
      </c>
      <c r="M3" s="21" t="s">
        <v>18</v>
      </c>
      <c r="N3" s="21"/>
      <c r="O3" s="21"/>
      <c r="P3" s="21"/>
    </row>
    <row r="4" spans="1:16" ht="27.75" customHeight="1">
      <c r="A4" s="5"/>
      <c r="B4" s="24" t="s">
        <v>85</v>
      </c>
      <c r="C4" s="8" t="s">
        <v>86</v>
      </c>
      <c r="D4" s="25">
        <v>386</v>
      </c>
      <c r="E4" s="26">
        <f aca="true" t="shared" si="0" ref="E4:E8">D4*0.7</f>
        <v>270.2</v>
      </c>
      <c r="F4" s="27">
        <v>80</v>
      </c>
      <c r="G4" s="26">
        <v>48</v>
      </c>
      <c r="H4" s="27" t="s">
        <v>87</v>
      </c>
      <c r="I4" s="26">
        <v>0</v>
      </c>
      <c r="J4" s="27">
        <v>30</v>
      </c>
      <c r="K4" s="26">
        <f aca="true" t="shared" si="1" ref="K4:K8">J4*0.05</f>
        <v>1.5</v>
      </c>
      <c r="L4" s="27" t="s">
        <v>87</v>
      </c>
      <c r="M4" s="26">
        <v>0</v>
      </c>
      <c r="N4" s="36">
        <f aca="true" t="shared" si="2" ref="N4:N8">M4+K4+I4+G4</f>
        <v>49.5</v>
      </c>
      <c r="O4" s="26">
        <f aca="true" t="shared" si="3" ref="O4:O8">N4*0.3</f>
        <v>14.85</v>
      </c>
      <c r="P4" s="26" t="s">
        <v>87</v>
      </c>
    </row>
    <row r="5" spans="1:16" ht="27.75" customHeight="1">
      <c r="A5" s="5">
        <v>1</v>
      </c>
      <c r="B5" s="24" t="s">
        <v>88</v>
      </c>
      <c r="C5" s="8" t="s">
        <v>89</v>
      </c>
      <c r="D5" s="25">
        <v>338</v>
      </c>
      <c r="E5" s="26">
        <f t="shared" si="0"/>
        <v>236.6</v>
      </c>
      <c r="F5" s="27">
        <v>85</v>
      </c>
      <c r="G5" s="26">
        <v>51</v>
      </c>
      <c r="H5" s="27">
        <v>86.6</v>
      </c>
      <c r="I5" s="26">
        <f aca="true" t="shared" si="4" ref="I4:I8">H5*0.3</f>
        <v>25.979999999999997</v>
      </c>
      <c r="J5" s="27">
        <v>50</v>
      </c>
      <c r="K5" s="26">
        <f t="shared" si="1"/>
        <v>2.5</v>
      </c>
      <c r="L5" s="27">
        <v>82</v>
      </c>
      <c r="M5" s="26">
        <f aca="true" t="shared" si="5" ref="M4:M8">L5*0.05</f>
        <v>4.1000000000000005</v>
      </c>
      <c r="N5" s="36">
        <f t="shared" si="2"/>
        <v>83.58</v>
      </c>
      <c r="O5" s="26">
        <f t="shared" si="3"/>
        <v>25.073999999999998</v>
      </c>
      <c r="P5" s="26">
        <f aca="true" t="shared" si="6" ref="P4:P8">O5+E5</f>
        <v>261.674</v>
      </c>
    </row>
    <row r="6" spans="1:16" ht="27.75" customHeight="1">
      <c r="A6" s="5">
        <v>2</v>
      </c>
      <c r="B6" s="24" t="s">
        <v>90</v>
      </c>
      <c r="C6" s="8" t="s">
        <v>91</v>
      </c>
      <c r="D6" s="25">
        <v>332</v>
      </c>
      <c r="E6" s="26">
        <f t="shared" si="0"/>
        <v>232.39999999999998</v>
      </c>
      <c r="F6" s="27">
        <v>70</v>
      </c>
      <c r="G6" s="26">
        <v>42</v>
      </c>
      <c r="H6" s="27">
        <v>69</v>
      </c>
      <c r="I6" s="26">
        <f t="shared" si="4"/>
        <v>20.7</v>
      </c>
      <c r="J6" s="27">
        <v>35</v>
      </c>
      <c r="K6" s="26">
        <f t="shared" si="1"/>
        <v>1.75</v>
      </c>
      <c r="L6" s="27">
        <v>79</v>
      </c>
      <c r="M6" s="26">
        <f t="shared" si="5"/>
        <v>3.95</v>
      </c>
      <c r="N6" s="36">
        <f t="shared" si="2"/>
        <v>68.4</v>
      </c>
      <c r="O6" s="26">
        <f t="shared" si="3"/>
        <v>20.52</v>
      </c>
      <c r="P6" s="26">
        <f t="shared" si="6"/>
        <v>252.92</v>
      </c>
    </row>
    <row r="7" spans="1:16" ht="27.75" customHeight="1">
      <c r="A7" s="5">
        <v>3</v>
      </c>
      <c r="B7" s="28" t="s">
        <v>92</v>
      </c>
      <c r="C7" s="29" t="s">
        <v>93</v>
      </c>
      <c r="D7" s="30">
        <v>326</v>
      </c>
      <c r="E7" s="26">
        <f t="shared" si="0"/>
        <v>228.2</v>
      </c>
      <c r="F7" s="27">
        <v>76</v>
      </c>
      <c r="G7" s="26">
        <v>45.6</v>
      </c>
      <c r="H7" s="27">
        <v>88</v>
      </c>
      <c r="I7" s="26">
        <f t="shared" si="4"/>
        <v>26.4</v>
      </c>
      <c r="J7" s="27">
        <v>70</v>
      </c>
      <c r="K7" s="26">
        <f t="shared" si="1"/>
        <v>3.5</v>
      </c>
      <c r="L7" s="27">
        <v>85</v>
      </c>
      <c r="M7" s="26">
        <f t="shared" si="5"/>
        <v>4.25</v>
      </c>
      <c r="N7" s="36">
        <f t="shared" si="2"/>
        <v>79.75</v>
      </c>
      <c r="O7" s="26">
        <f t="shared" si="3"/>
        <v>23.925</v>
      </c>
      <c r="P7" s="26">
        <f t="shared" si="6"/>
        <v>252.125</v>
      </c>
    </row>
    <row r="8" spans="1:16" ht="27.75" customHeight="1">
      <c r="A8" s="31">
        <v>4</v>
      </c>
      <c r="B8" s="32" t="s">
        <v>94</v>
      </c>
      <c r="C8" s="33" t="s">
        <v>95</v>
      </c>
      <c r="D8" s="34">
        <v>316</v>
      </c>
      <c r="E8" s="35">
        <f t="shared" si="0"/>
        <v>221.2</v>
      </c>
      <c r="F8" s="27">
        <v>71</v>
      </c>
      <c r="G8" s="26">
        <v>42.6</v>
      </c>
      <c r="H8" s="27">
        <v>98.6</v>
      </c>
      <c r="I8" s="26">
        <f t="shared" si="4"/>
        <v>29.58</v>
      </c>
      <c r="J8" s="27">
        <v>55</v>
      </c>
      <c r="K8" s="26">
        <f t="shared" si="1"/>
        <v>2.75</v>
      </c>
      <c r="L8" s="27">
        <v>99</v>
      </c>
      <c r="M8" s="26">
        <f t="shared" si="5"/>
        <v>4.95</v>
      </c>
      <c r="N8" s="36">
        <f t="shared" si="2"/>
        <v>79.88</v>
      </c>
      <c r="O8" s="26">
        <f t="shared" si="3"/>
        <v>23.964</v>
      </c>
      <c r="P8" s="26">
        <f t="shared" si="6"/>
        <v>245.164</v>
      </c>
    </row>
    <row r="9" ht="14.25">
      <c r="A9" t="s">
        <v>28</v>
      </c>
    </row>
  </sheetData>
  <sheetProtection/>
  <mergeCells count="10">
    <mergeCell ref="A1:P1"/>
    <mergeCell ref="F2:M2"/>
    <mergeCell ref="A2:A3"/>
    <mergeCell ref="B2:B3"/>
    <mergeCell ref="C2:C3"/>
    <mergeCell ref="D2:D3"/>
    <mergeCell ref="E2:E3"/>
    <mergeCell ref="N2:N3"/>
    <mergeCell ref="O2:O3"/>
    <mergeCell ref="P2:P3"/>
  </mergeCells>
  <printOptions horizontalCentered="1"/>
  <pageMargins left="0.31" right="0.3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A1" sqref="A1:E1"/>
    </sheetView>
  </sheetViews>
  <sheetFormatPr defaultColWidth="9.00390625" defaultRowHeight="14.25"/>
  <cols>
    <col min="1" max="1" width="4.125" style="0" customWidth="1"/>
    <col min="2" max="2" width="17.625" style="0" customWidth="1"/>
    <col min="3" max="3" width="8.125" style="0" customWidth="1"/>
    <col min="4" max="4" width="28.75390625" style="0" customWidth="1"/>
    <col min="5" max="5" width="20.125" style="0" customWidth="1"/>
  </cols>
  <sheetData>
    <row r="1" spans="1:5" ht="54" customHeight="1">
      <c r="A1" s="1" t="s">
        <v>96</v>
      </c>
      <c r="B1" s="1"/>
      <c r="C1" s="1"/>
      <c r="D1" s="1"/>
      <c r="E1" s="1"/>
    </row>
    <row r="2" spans="1:5" ht="27" customHeight="1">
      <c r="A2" s="2" t="s">
        <v>1</v>
      </c>
      <c r="B2" s="2" t="s">
        <v>2</v>
      </c>
      <c r="C2" s="2" t="s">
        <v>3</v>
      </c>
      <c r="D2" s="3" t="s">
        <v>97</v>
      </c>
      <c r="E2" s="3" t="s">
        <v>10</v>
      </c>
    </row>
    <row r="3" spans="1:5" ht="27" customHeight="1">
      <c r="A3" s="2">
        <v>1</v>
      </c>
      <c r="B3" s="75" t="s">
        <v>36</v>
      </c>
      <c r="C3" s="5" t="s">
        <v>37</v>
      </c>
      <c r="D3" s="6" t="s">
        <v>98</v>
      </c>
      <c r="E3" s="6" t="s">
        <v>21</v>
      </c>
    </row>
    <row r="4" spans="1:5" ht="27" customHeight="1">
      <c r="A4" s="2">
        <v>2</v>
      </c>
      <c r="B4" s="7" t="s">
        <v>38</v>
      </c>
      <c r="C4" s="8" t="s">
        <v>39</v>
      </c>
      <c r="D4" s="6" t="s">
        <v>98</v>
      </c>
      <c r="E4" s="6"/>
    </row>
    <row r="5" spans="1:5" ht="27" customHeight="1">
      <c r="A5" s="2">
        <v>3</v>
      </c>
      <c r="B5" s="9" t="s">
        <v>40</v>
      </c>
      <c r="C5" s="10" t="s">
        <v>99</v>
      </c>
      <c r="D5" s="6" t="s">
        <v>98</v>
      </c>
      <c r="E5" s="6"/>
    </row>
    <row r="6" spans="1:5" ht="27" customHeight="1">
      <c r="A6" s="2">
        <v>4</v>
      </c>
      <c r="B6" s="7" t="s">
        <v>42</v>
      </c>
      <c r="C6" s="8" t="s">
        <v>43</v>
      </c>
      <c r="D6" s="6" t="s">
        <v>98</v>
      </c>
      <c r="E6" s="6"/>
    </row>
    <row r="7" spans="1:5" ht="27" customHeight="1">
      <c r="A7" s="2">
        <v>5</v>
      </c>
      <c r="B7" s="7" t="s">
        <v>44</v>
      </c>
      <c r="C7" s="8" t="s">
        <v>100</v>
      </c>
      <c r="D7" s="6" t="s">
        <v>98</v>
      </c>
      <c r="E7" s="6"/>
    </row>
    <row r="8" spans="1:5" ht="27" customHeight="1">
      <c r="A8" s="2">
        <v>6</v>
      </c>
      <c r="B8" s="9" t="s">
        <v>46</v>
      </c>
      <c r="C8" s="11" t="s">
        <v>47</v>
      </c>
      <c r="D8" s="6" t="s">
        <v>98</v>
      </c>
      <c r="E8" s="6"/>
    </row>
    <row r="9" spans="1:5" ht="27" customHeight="1">
      <c r="A9" s="2">
        <v>7</v>
      </c>
      <c r="B9" s="7" t="s">
        <v>48</v>
      </c>
      <c r="C9" s="8" t="s">
        <v>49</v>
      </c>
      <c r="D9" s="6" t="s">
        <v>98</v>
      </c>
      <c r="E9" s="6"/>
    </row>
    <row r="10" spans="1:5" ht="27" customHeight="1">
      <c r="A10" s="2">
        <v>8</v>
      </c>
      <c r="B10" s="7" t="s">
        <v>50</v>
      </c>
      <c r="C10" s="8" t="s">
        <v>51</v>
      </c>
      <c r="D10" s="6" t="s">
        <v>98</v>
      </c>
      <c r="E10" s="6"/>
    </row>
    <row r="11" spans="1:5" ht="27" customHeight="1">
      <c r="A11" s="2">
        <v>9</v>
      </c>
      <c r="B11" s="4" t="s">
        <v>19</v>
      </c>
      <c r="C11" s="5" t="s">
        <v>20</v>
      </c>
      <c r="D11" s="6" t="s">
        <v>101</v>
      </c>
      <c r="E11" s="6" t="s">
        <v>21</v>
      </c>
    </row>
    <row r="12" spans="1:5" ht="27" customHeight="1">
      <c r="A12" s="2">
        <v>10</v>
      </c>
      <c r="B12" s="9" t="s">
        <v>22</v>
      </c>
      <c r="C12" s="5" t="s">
        <v>23</v>
      </c>
      <c r="D12" s="6" t="s">
        <v>101</v>
      </c>
      <c r="E12" s="6"/>
    </row>
    <row r="13" spans="1:5" ht="27" customHeight="1">
      <c r="A13" s="2">
        <v>11</v>
      </c>
      <c r="B13" s="9" t="s">
        <v>24</v>
      </c>
      <c r="C13" s="5" t="s">
        <v>25</v>
      </c>
      <c r="D13" s="6" t="s">
        <v>101</v>
      </c>
      <c r="E13" s="6"/>
    </row>
    <row r="14" spans="1:5" ht="27" customHeight="1">
      <c r="A14" s="2">
        <v>12</v>
      </c>
      <c r="B14" s="7" t="s">
        <v>26</v>
      </c>
      <c r="C14" s="8" t="s">
        <v>27</v>
      </c>
      <c r="D14" s="6" t="s">
        <v>101</v>
      </c>
      <c r="E14" s="6"/>
    </row>
    <row r="15" spans="1:5" ht="27" customHeight="1">
      <c r="A15" s="2">
        <v>13</v>
      </c>
      <c r="B15" s="7" t="s">
        <v>102</v>
      </c>
      <c r="C15" s="8" t="s">
        <v>103</v>
      </c>
      <c r="D15" s="6" t="s">
        <v>101</v>
      </c>
      <c r="E15" s="6"/>
    </row>
    <row r="16" spans="1:5" ht="27" customHeight="1">
      <c r="A16" s="2">
        <v>14</v>
      </c>
      <c r="B16" s="4" t="s">
        <v>57</v>
      </c>
      <c r="C16" s="5" t="s">
        <v>58</v>
      </c>
      <c r="D16" s="6" t="s">
        <v>104</v>
      </c>
      <c r="E16" s="6" t="s">
        <v>21</v>
      </c>
    </row>
    <row r="17" spans="1:5" ht="27" customHeight="1">
      <c r="A17" s="2">
        <v>15</v>
      </c>
      <c r="B17" s="4" t="s">
        <v>59</v>
      </c>
      <c r="C17" s="5" t="s">
        <v>60</v>
      </c>
      <c r="D17" s="6" t="s">
        <v>104</v>
      </c>
      <c r="E17" s="6" t="s">
        <v>21</v>
      </c>
    </row>
    <row r="18" spans="1:5" ht="27" customHeight="1">
      <c r="A18" s="2">
        <v>16</v>
      </c>
      <c r="B18" s="4" t="s">
        <v>61</v>
      </c>
      <c r="C18" s="5" t="s">
        <v>105</v>
      </c>
      <c r="D18" s="6" t="s">
        <v>104</v>
      </c>
      <c r="E18" s="6" t="s">
        <v>106</v>
      </c>
    </row>
    <row r="19" spans="1:5" ht="27" customHeight="1">
      <c r="A19" s="2">
        <v>17</v>
      </c>
      <c r="B19" s="4" t="s">
        <v>64</v>
      </c>
      <c r="C19" s="5" t="s">
        <v>65</v>
      </c>
      <c r="D19" s="6" t="s">
        <v>104</v>
      </c>
      <c r="E19" s="6" t="s">
        <v>106</v>
      </c>
    </row>
    <row r="20" spans="1:5" ht="27" customHeight="1">
      <c r="A20" s="2">
        <v>18</v>
      </c>
      <c r="B20" s="7" t="s">
        <v>66</v>
      </c>
      <c r="C20" s="8" t="s">
        <v>67</v>
      </c>
      <c r="D20" s="6" t="s">
        <v>104</v>
      </c>
      <c r="E20" s="12"/>
    </row>
    <row r="21" spans="1:5" ht="27" customHeight="1">
      <c r="A21" s="2">
        <v>19</v>
      </c>
      <c r="B21" s="7" t="s">
        <v>68</v>
      </c>
      <c r="C21" s="8" t="s">
        <v>69</v>
      </c>
      <c r="D21" s="6" t="s">
        <v>104</v>
      </c>
      <c r="E21" s="12"/>
    </row>
    <row r="22" spans="1:5" ht="27" customHeight="1">
      <c r="A22" s="2">
        <v>20</v>
      </c>
      <c r="B22" s="7" t="s">
        <v>70</v>
      </c>
      <c r="C22" s="8" t="s">
        <v>107</v>
      </c>
      <c r="D22" s="6" t="s">
        <v>104</v>
      </c>
      <c r="E22" s="12"/>
    </row>
    <row r="23" spans="1:5" ht="27" customHeight="1">
      <c r="A23" s="2">
        <v>21</v>
      </c>
      <c r="B23" s="7" t="s">
        <v>72</v>
      </c>
      <c r="C23" s="8" t="s">
        <v>73</v>
      </c>
      <c r="D23" s="6" t="s">
        <v>104</v>
      </c>
      <c r="E23" s="12"/>
    </row>
    <row r="24" spans="1:5" ht="27" customHeight="1">
      <c r="A24" s="2">
        <v>22</v>
      </c>
      <c r="B24" s="7" t="s">
        <v>77</v>
      </c>
      <c r="C24" s="8" t="s">
        <v>108</v>
      </c>
      <c r="D24" s="6" t="s">
        <v>109</v>
      </c>
      <c r="E24" s="6" t="s">
        <v>106</v>
      </c>
    </row>
    <row r="25" spans="1:5" ht="27" customHeight="1">
      <c r="A25" s="2">
        <v>23</v>
      </c>
      <c r="B25" s="13" t="s">
        <v>80</v>
      </c>
      <c r="C25" s="5" t="s">
        <v>81</v>
      </c>
      <c r="D25" s="6" t="s">
        <v>109</v>
      </c>
      <c r="E25" s="12"/>
    </row>
    <row r="26" spans="1:5" ht="27" customHeight="1">
      <c r="A26" s="2">
        <v>24</v>
      </c>
      <c r="B26" s="7" t="s">
        <v>82</v>
      </c>
      <c r="C26" s="8" t="s">
        <v>110</v>
      </c>
      <c r="D26" s="6" t="s">
        <v>109</v>
      </c>
      <c r="E26" s="12"/>
    </row>
    <row r="27" spans="1:5" ht="27" customHeight="1">
      <c r="A27" s="2">
        <v>25</v>
      </c>
      <c r="B27" s="7" t="s">
        <v>32</v>
      </c>
      <c r="C27" s="8" t="s">
        <v>33</v>
      </c>
      <c r="D27" s="6" t="s">
        <v>111</v>
      </c>
      <c r="E27" s="12"/>
    </row>
    <row r="28" spans="1:5" ht="27" customHeight="1">
      <c r="A28" s="2">
        <v>26</v>
      </c>
      <c r="B28" s="7" t="s">
        <v>88</v>
      </c>
      <c r="C28" s="8" t="s">
        <v>89</v>
      </c>
      <c r="D28" s="6" t="s">
        <v>112</v>
      </c>
      <c r="E28" s="12"/>
    </row>
    <row r="29" spans="1:5" ht="27" customHeight="1">
      <c r="A29" s="2">
        <v>27</v>
      </c>
      <c r="B29" s="7" t="s">
        <v>90</v>
      </c>
      <c r="C29" s="8" t="s">
        <v>113</v>
      </c>
      <c r="D29" s="6" t="s">
        <v>112</v>
      </c>
      <c r="E29" s="12"/>
    </row>
    <row r="30" spans="1:5" ht="27" customHeight="1">
      <c r="A30" s="2">
        <v>28</v>
      </c>
      <c r="B30" s="7" t="s">
        <v>92</v>
      </c>
      <c r="C30" s="8" t="s">
        <v>93</v>
      </c>
      <c r="D30" s="6" t="s">
        <v>112</v>
      </c>
      <c r="E30" s="12"/>
    </row>
    <row r="31" spans="1:5" ht="27.75" customHeight="1">
      <c r="A31" s="2">
        <v>29</v>
      </c>
      <c r="B31" s="7" t="s">
        <v>114</v>
      </c>
      <c r="C31" s="8" t="s">
        <v>115</v>
      </c>
      <c r="D31" s="6" t="s">
        <v>116</v>
      </c>
      <c r="E31" s="14"/>
    </row>
    <row r="32" spans="1:5" ht="27.75" customHeight="1">
      <c r="A32" s="2">
        <v>30</v>
      </c>
      <c r="B32" s="7" t="s">
        <v>117</v>
      </c>
      <c r="C32" s="8" t="s">
        <v>118</v>
      </c>
      <c r="D32" s="6" t="s">
        <v>116</v>
      </c>
      <c r="E32" s="14"/>
    </row>
    <row r="33" spans="1:5" ht="27.75" customHeight="1">
      <c r="A33" s="2">
        <v>31</v>
      </c>
      <c r="B33" s="7" t="s">
        <v>119</v>
      </c>
      <c r="C33" s="8" t="s">
        <v>120</v>
      </c>
      <c r="D33" s="6" t="s">
        <v>116</v>
      </c>
      <c r="E33" s="14"/>
    </row>
    <row r="34" spans="1:5" ht="27.75" customHeight="1">
      <c r="A34" s="2">
        <v>32</v>
      </c>
      <c r="B34" s="7" t="s">
        <v>121</v>
      </c>
      <c r="C34" s="8" t="s">
        <v>122</v>
      </c>
      <c r="D34" s="6" t="s">
        <v>116</v>
      </c>
      <c r="E34" s="14"/>
    </row>
    <row r="37" spans="4:5" ht="42.75" customHeight="1">
      <c r="D37" s="15" t="s">
        <v>123</v>
      </c>
      <c r="E37" s="16"/>
    </row>
  </sheetData>
  <sheetProtection/>
  <mergeCells count="2">
    <mergeCell ref="A1:E1"/>
    <mergeCell ref="D37:E37"/>
  </mergeCells>
  <printOptions horizontalCentered="1"/>
  <pageMargins left="0.47" right="0.28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盛琳</dc:creator>
  <cp:keywords/>
  <dc:description/>
  <cp:lastModifiedBy>deeplm</cp:lastModifiedBy>
  <cp:lastPrinted>2016-03-23T03:55:40Z</cp:lastPrinted>
  <dcterms:created xsi:type="dcterms:W3CDTF">2015-03-20T05:03:45Z</dcterms:created>
  <dcterms:modified xsi:type="dcterms:W3CDTF">2016-04-27T02:57:48Z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